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/>
  <mc:AlternateContent xmlns:mc="http://schemas.openxmlformats.org/markup-compatibility/2006">
    <mc:Choice Requires="x15">
      <x15ac:absPath xmlns:x15ac="http://schemas.microsoft.com/office/spreadsheetml/2010/11/ac" url="C:\Users\Andy\Desktop\"/>
    </mc:Choice>
  </mc:AlternateContent>
  <xr:revisionPtr revIDLastSave="0" documentId="13_ncr:1_{E4696028-01C3-4530-9A29-222CF0C029D7}" xr6:coauthVersionLast="36" xr6:coauthVersionMax="45" xr10:uidLastSave="{00000000-0000-0000-0000-000000000000}"/>
  <bookViews>
    <workbookView xWindow="-120" yWindow="-120" windowWidth="29040" windowHeight="15840" tabRatio="872" activeTab="2" xr2:uid="{00000000-000D-0000-FFFF-FFFF00000000}"/>
  </bookViews>
  <sheets>
    <sheet name="2020" sheetId="1" r:id="rId1"/>
    <sheet name="2021" sheetId="3" r:id="rId2"/>
    <sheet name="2022" sheetId="5" r:id="rId3"/>
    <sheet name="2023" sheetId="6" r:id="rId4"/>
    <sheet name="2024" sheetId="7" r:id="rId5"/>
    <sheet name="2025" sheetId="8" r:id="rId6"/>
    <sheet name="2026" sheetId="9" r:id="rId7"/>
    <sheet name="2027" sheetId="10" r:id="rId8"/>
    <sheet name="2028" sheetId="11" r:id="rId9"/>
    <sheet name="2029" sheetId="12" r:id="rId10"/>
    <sheet name="2030" sheetId="13" r:id="rId11"/>
    <sheet name="2031" sheetId="14" r:id="rId12"/>
    <sheet name="2032" sheetId="15" r:id="rId13"/>
    <sheet name="2033" sheetId="16" r:id="rId14"/>
    <sheet name="2034" sheetId="17" r:id="rId15"/>
    <sheet name="2035" sheetId="18" r:id="rId16"/>
    <sheet name="2036" sheetId="19" r:id="rId17"/>
    <sheet name="2037" sheetId="20" r:id="rId18"/>
    <sheet name="2038" sheetId="21" r:id="rId19"/>
    <sheet name="2039" sheetId="22" r:id="rId20"/>
    <sheet name="2040" sheetId="23" r:id="rId21"/>
    <sheet name="Gesamt" sheetId="4" r:id="rId2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5" l="1"/>
  <c r="Q4" i="5"/>
  <c r="Q5" i="5"/>
  <c r="S5" i="5" s="1"/>
  <c r="V5" i="5" s="1"/>
  <c r="X5" i="5" s="1"/>
  <c r="Q6" i="5"/>
  <c r="Q7" i="5"/>
  <c r="Q8" i="5"/>
  <c r="Q9" i="5"/>
  <c r="Q10" i="5"/>
  <c r="S10" i="5" s="1"/>
  <c r="V10" i="5" s="1"/>
  <c r="X10" i="5" s="1"/>
  <c r="Q11" i="5"/>
  <c r="S11" i="5" s="1"/>
  <c r="V11" i="5" s="1"/>
  <c r="X11" i="5" s="1"/>
  <c r="Q12" i="5"/>
  <c r="Q13" i="5"/>
  <c r="S13" i="5" s="1"/>
  <c r="V13" i="5" s="1"/>
  <c r="X13" i="5" s="1"/>
  <c r="P14" i="5"/>
  <c r="O14" i="5"/>
  <c r="N14" i="5"/>
  <c r="M14" i="5"/>
  <c r="F14" i="5"/>
  <c r="E14" i="5"/>
  <c r="D14" i="5"/>
  <c r="C14" i="5"/>
  <c r="K13" i="5"/>
  <c r="J13" i="5"/>
  <c r="I13" i="5"/>
  <c r="S12" i="5"/>
  <c r="V12" i="5" s="1"/>
  <c r="X12" i="5" s="1"/>
  <c r="K12" i="5"/>
  <c r="J12" i="5"/>
  <c r="I12" i="5"/>
  <c r="K11" i="5"/>
  <c r="J11" i="5"/>
  <c r="I11" i="5"/>
  <c r="K10" i="5"/>
  <c r="J10" i="5"/>
  <c r="I10" i="5"/>
  <c r="S9" i="5"/>
  <c r="V9" i="5" s="1"/>
  <c r="X9" i="5" s="1"/>
  <c r="K9" i="5"/>
  <c r="J9" i="5"/>
  <c r="I9" i="5"/>
  <c r="S8" i="5"/>
  <c r="V8" i="5" s="1"/>
  <c r="X8" i="5" s="1"/>
  <c r="K8" i="5"/>
  <c r="J8" i="5"/>
  <c r="I8" i="5"/>
  <c r="S7" i="5"/>
  <c r="V7" i="5" s="1"/>
  <c r="X7" i="5" s="1"/>
  <c r="K7" i="5"/>
  <c r="J7" i="5"/>
  <c r="I7" i="5"/>
  <c r="S6" i="5"/>
  <c r="V6" i="5" s="1"/>
  <c r="X6" i="5" s="1"/>
  <c r="K6" i="5"/>
  <c r="J6" i="5"/>
  <c r="I6" i="5"/>
  <c r="K5" i="5"/>
  <c r="J5" i="5"/>
  <c r="I5" i="5"/>
  <c r="S4" i="5"/>
  <c r="V4" i="5" s="1"/>
  <c r="X4" i="5" s="1"/>
  <c r="K4" i="5"/>
  <c r="J4" i="5"/>
  <c r="I4" i="5"/>
  <c r="Q3" i="5"/>
  <c r="S3" i="5" s="1"/>
  <c r="V3" i="5" s="1"/>
  <c r="X3" i="5" s="1"/>
  <c r="K3" i="5"/>
  <c r="J3" i="5"/>
  <c r="I3" i="5"/>
  <c r="S2" i="5"/>
  <c r="V2" i="5" s="1"/>
  <c r="X2" i="5" s="1"/>
  <c r="K2" i="5"/>
  <c r="K14" i="5" s="1"/>
  <c r="J2" i="5"/>
  <c r="J14" i="5" s="1"/>
  <c r="D18" i="5" s="1"/>
  <c r="F18" i="5" s="1"/>
  <c r="I2" i="5"/>
  <c r="L13" i="5" l="1"/>
  <c r="L10" i="5"/>
  <c r="L6" i="5"/>
  <c r="I14" i="5"/>
  <c r="L12" i="5"/>
  <c r="L7" i="5"/>
  <c r="L11" i="5"/>
  <c r="L4" i="5"/>
  <c r="L9" i="5"/>
  <c r="L5" i="5"/>
  <c r="L3" i="5"/>
  <c r="L8" i="5"/>
  <c r="S14" i="5"/>
  <c r="X14" i="5"/>
  <c r="D19" i="5" s="1"/>
  <c r="V14" i="5"/>
  <c r="L2" i="5"/>
  <c r="Q4" i="3"/>
  <c r="Q5" i="3"/>
  <c r="Q6" i="3"/>
  <c r="Q7" i="3"/>
  <c r="Q8" i="3"/>
  <c r="Q9" i="3"/>
  <c r="Q10" i="3"/>
  <c r="Q11" i="3"/>
  <c r="Q13" i="3"/>
  <c r="Q3" i="3"/>
  <c r="F19" i="5" l="1"/>
  <c r="F20" i="5" s="1"/>
  <c r="D20" i="5"/>
  <c r="L14" i="5"/>
  <c r="V2" i="3"/>
  <c r="S3" i="3"/>
  <c r="V3" i="3" s="1"/>
  <c r="S4" i="3"/>
  <c r="V4" i="3" s="1"/>
  <c r="X4" i="3" s="1"/>
  <c r="S5" i="3"/>
  <c r="V5" i="3" s="1"/>
  <c r="X5" i="3" s="1"/>
  <c r="S13" i="3"/>
  <c r="V13" i="3" s="1"/>
  <c r="X13" i="3" s="1"/>
  <c r="S2" i="3"/>
  <c r="S12" i="3"/>
  <c r="S11" i="3"/>
  <c r="S10" i="3"/>
  <c r="V10" i="3" s="1"/>
  <c r="S9" i="3"/>
  <c r="V9" i="3" s="1"/>
  <c r="S8" i="3"/>
  <c r="S7" i="3"/>
  <c r="S6" i="3"/>
  <c r="N14" i="3"/>
  <c r="O14" i="3"/>
  <c r="P14" i="3"/>
  <c r="M14" i="3"/>
  <c r="X9" i="3" l="1"/>
  <c r="V12" i="3"/>
  <c r="X12" i="3" s="1"/>
  <c r="V8" i="3"/>
  <c r="X8" i="3" s="1"/>
  <c r="V11" i="3"/>
  <c r="X11" i="3" s="1"/>
  <c r="V7" i="3"/>
  <c r="X7" i="3" s="1"/>
  <c r="V6" i="3"/>
  <c r="X6" i="3" s="1"/>
  <c r="X10" i="3"/>
  <c r="X2" i="3"/>
  <c r="S14" i="3"/>
  <c r="P14" i="23" a="1"/>
  <c r="P14" i="23" s="1"/>
  <c r="O14" i="23" a="1"/>
  <c r="O14" i="23" s="1"/>
  <c r="N14" i="23" a="1"/>
  <c r="N14" i="23" s="1"/>
  <c r="M14" i="23" a="1"/>
  <c r="M14" i="23" s="1"/>
  <c r="F14" i="23"/>
  <c r="E14" i="23"/>
  <c r="D14" i="23"/>
  <c r="C14" i="23"/>
  <c r="K13" i="23"/>
  <c r="L13" i="23" s="1"/>
  <c r="J13" i="23"/>
  <c r="I13" i="23"/>
  <c r="K12" i="23"/>
  <c r="L12" i="23" s="1"/>
  <c r="J12" i="23"/>
  <c r="I12" i="23"/>
  <c r="K11" i="23"/>
  <c r="L11" i="23" s="1"/>
  <c r="J11" i="23"/>
  <c r="I11" i="23"/>
  <c r="K10" i="23"/>
  <c r="L10" i="23" s="1"/>
  <c r="J10" i="23"/>
  <c r="I10" i="23"/>
  <c r="K9" i="23"/>
  <c r="L9" i="23" s="1"/>
  <c r="J9" i="23"/>
  <c r="I9" i="23"/>
  <c r="K8" i="23"/>
  <c r="L8" i="23" s="1"/>
  <c r="J8" i="23"/>
  <c r="I8" i="23"/>
  <c r="K7" i="23"/>
  <c r="L7" i="23" s="1"/>
  <c r="J7" i="23"/>
  <c r="I7" i="23"/>
  <c r="K6" i="23"/>
  <c r="L6" i="23" s="1"/>
  <c r="J6" i="23"/>
  <c r="I6" i="23"/>
  <c r="K5" i="23"/>
  <c r="L5" i="23" s="1"/>
  <c r="J5" i="23"/>
  <c r="I5" i="23"/>
  <c r="K4" i="23"/>
  <c r="L4" i="23" s="1"/>
  <c r="J4" i="23"/>
  <c r="I4" i="23"/>
  <c r="K3" i="23"/>
  <c r="L3" i="23" s="1"/>
  <c r="J3" i="23"/>
  <c r="I3" i="23"/>
  <c r="K2" i="23"/>
  <c r="L2" i="23" s="1"/>
  <c r="J2" i="23"/>
  <c r="J14" i="23" s="1"/>
  <c r="I2" i="23"/>
  <c r="I14" i="23" s="1"/>
  <c r="P14" i="22" a="1"/>
  <c r="P14" i="22" s="1"/>
  <c r="O14" i="22" a="1"/>
  <c r="O14" i="22" s="1"/>
  <c r="N14" i="22" a="1"/>
  <c r="N14" i="22" s="1"/>
  <c r="M14" i="22" a="1"/>
  <c r="M14" i="22" s="1"/>
  <c r="F14" i="22"/>
  <c r="E14" i="22"/>
  <c r="D14" i="22"/>
  <c r="C14" i="22"/>
  <c r="K13" i="22"/>
  <c r="L13" i="22" s="1"/>
  <c r="J13" i="22"/>
  <c r="I13" i="22"/>
  <c r="K12" i="22"/>
  <c r="L12" i="22" s="1"/>
  <c r="J12" i="22"/>
  <c r="I12" i="22"/>
  <c r="K11" i="22"/>
  <c r="L11" i="22" s="1"/>
  <c r="J11" i="22"/>
  <c r="I11" i="22"/>
  <c r="K10" i="22"/>
  <c r="L10" i="22" s="1"/>
  <c r="J10" i="22"/>
  <c r="I10" i="22"/>
  <c r="K9" i="22"/>
  <c r="L9" i="22" s="1"/>
  <c r="J9" i="22"/>
  <c r="I9" i="22"/>
  <c r="K8" i="22"/>
  <c r="L8" i="22" s="1"/>
  <c r="J8" i="22"/>
  <c r="I8" i="22"/>
  <c r="K7" i="22"/>
  <c r="L7" i="22" s="1"/>
  <c r="J7" i="22"/>
  <c r="I7" i="22"/>
  <c r="K6" i="22"/>
  <c r="L6" i="22" s="1"/>
  <c r="J6" i="22"/>
  <c r="I6" i="22"/>
  <c r="K5" i="22"/>
  <c r="L5" i="22" s="1"/>
  <c r="J5" i="22"/>
  <c r="I5" i="22"/>
  <c r="K4" i="22"/>
  <c r="L4" i="22" s="1"/>
  <c r="J4" i="22"/>
  <c r="I4" i="22"/>
  <c r="K3" i="22"/>
  <c r="L3" i="22" s="1"/>
  <c r="J3" i="22"/>
  <c r="I3" i="22"/>
  <c r="K2" i="22"/>
  <c r="L2" i="22" s="1"/>
  <c r="J2" i="22"/>
  <c r="J14" i="22" s="1"/>
  <c r="I2" i="22"/>
  <c r="I14" i="22" s="1"/>
  <c r="P14" i="21" a="1"/>
  <c r="P14" i="21" s="1"/>
  <c r="O14" i="21" a="1"/>
  <c r="O14" i="21" s="1"/>
  <c r="N14" i="21" a="1"/>
  <c r="N14" i="21" s="1"/>
  <c r="M14" i="21" a="1"/>
  <c r="M14" i="21" s="1"/>
  <c r="F14" i="21"/>
  <c r="E14" i="21"/>
  <c r="D14" i="21"/>
  <c r="C14" i="21"/>
  <c r="K13" i="21"/>
  <c r="L13" i="21" s="1"/>
  <c r="J13" i="21"/>
  <c r="I13" i="21"/>
  <c r="K12" i="21"/>
  <c r="L12" i="21" s="1"/>
  <c r="J12" i="21"/>
  <c r="I12" i="21"/>
  <c r="K11" i="21"/>
  <c r="L11" i="21" s="1"/>
  <c r="J11" i="21"/>
  <c r="I11" i="21"/>
  <c r="K10" i="21"/>
  <c r="L10" i="21" s="1"/>
  <c r="J10" i="21"/>
  <c r="I10" i="21"/>
  <c r="K9" i="21"/>
  <c r="L9" i="21" s="1"/>
  <c r="J9" i="21"/>
  <c r="I9" i="21"/>
  <c r="K8" i="21"/>
  <c r="L8" i="21" s="1"/>
  <c r="J8" i="21"/>
  <c r="I8" i="21"/>
  <c r="K7" i="21"/>
  <c r="L7" i="21" s="1"/>
  <c r="J7" i="21"/>
  <c r="I7" i="21"/>
  <c r="K6" i="21"/>
  <c r="L6" i="21" s="1"/>
  <c r="J6" i="21"/>
  <c r="I6" i="21"/>
  <c r="K5" i="21"/>
  <c r="L5" i="21" s="1"/>
  <c r="J5" i="21"/>
  <c r="I5" i="21"/>
  <c r="K4" i="21"/>
  <c r="L4" i="21" s="1"/>
  <c r="J4" i="21"/>
  <c r="I4" i="21"/>
  <c r="K3" i="21"/>
  <c r="L3" i="21" s="1"/>
  <c r="J3" i="21"/>
  <c r="I3" i="21"/>
  <c r="K2" i="21"/>
  <c r="L2" i="21" s="1"/>
  <c r="J2" i="21"/>
  <c r="J14" i="21" s="1"/>
  <c r="I2" i="21"/>
  <c r="I14" i="21" s="1"/>
  <c r="P14" i="20" a="1"/>
  <c r="P14" i="20" s="1"/>
  <c r="O14" i="20" a="1"/>
  <c r="O14" i="20" s="1"/>
  <c r="N14" i="20" a="1"/>
  <c r="N14" i="20" s="1"/>
  <c r="M14" i="20" a="1"/>
  <c r="M14" i="20" s="1"/>
  <c r="F14" i="20"/>
  <c r="E14" i="20"/>
  <c r="D14" i="20"/>
  <c r="C14" i="20"/>
  <c r="K13" i="20"/>
  <c r="L13" i="20" s="1"/>
  <c r="J13" i="20"/>
  <c r="I13" i="20"/>
  <c r="K12" i="20"/>
  <c r="L12" i="20" s="1"/>
  <c r="J12" i="20"/>
  <c r="I12" i="20"/>
  <c r="K11" i="20"/>
  <c r="L11" i="20" s="1"/>
  <c r="J11" i="20"/>
  <c r="I11" i="20"/>
  <c r="K10" i="20"/>
  <c r="L10" i="20" s="1"/>
  <c r="J10" i="20"/>
  <c r="I10" i="20"/>
  <c r="K9" i="20"/>
  <c r="L9" i="20" s="1"/>
  <c r="J9" i="20"/>
  <c r="I9" i="20"/>
  <c r="K8" i="20"/>
  <c r="L8" i="20" s="1"/>
  <c r="J8" i="20"/>
  <c r="I8" i="20"/>
  <c r="K7" i="20"/>
  <c r="L7" i="20" s="1"/>
  <c r="J7" i="20"/>
  <c r="I7" i="20"/>
  <c r="K6" i="20"/>
  <c r="L6" i="20" s="1"/>
  <c r="J6" i="20"/>
  <c r="I6" i="20"/>
  <c r="K5" i="20"/>
  <c r="L5" i="20" s="1"/>
  <c r="J5" i="20"/>
  <c r="I5" i="20"/>
  <c r="K4" i="20"/>
  <c r="L4" i="20" s="1"/>
  <c r="J4" i="20"/>
  <c r="I4" i="20"/>
  <c r="K3" i="20"/>
  <c r="L3" i="20" s="1"/>
  <c r="J3" i="20"/>
  <c r="I3" i="20"/>
  <c r="K2" i="20"/>
  <c r="L2" i="20" s="1"/>
  <c r="L14" i="20" s="1"/>
  <c r="J2" i="20"/>
  <c r="J14" i="20" s="1"/>
  <c r="I2" i="20"/>
  <c r="I14" i="20" s="1"/>
  <c r="P14" i="19" a="1"/>
  <c r="P14" i="19" s="1"/>
  <c r="O14" i="19" a="1"/>
  <c r="O14" i="19" s="1"/>
  <c r="N14" i="19" a="1"/>
  <c r="N14" i="19" s="1"/>
  <c r="M14" i="19" a="1"/>
  <c r="M14" i="19" s="1"/>
  <c r="F14" i="19"/>
  <c r="E14" i="19"/>
  <c r="D14" i="19"/>
  <c r="C14" i="19"/>
  <c r="K13" i="19"/>
  <c r="L13" i="19" s="1"/>
  <c r="J13" i="19"/>
  <c r="I13" i="19"/>
  <c r="K12" i="19"/>
  <c r="L12" i="19" s="1"/>
  <c r="J12" i="19"/>
  <c r="I12" i="19"/>
  <c r="K11" i="19"/>
  <c r="L11" i="19" s="1"/>
  <c r="J11" i="19"/>
  <c r="I11" i="19"/>
  <c r="K10" i="19"/>
  <c r="L10" i="19" s="1"/>
  <c r="J10" i="19"/>
  <c r="I10" i="19"/>
  <c r="K9" i="19"/>
  <c r="L9" i="19" s="1"/>
  <c r="J9" i="19"/>
  <c r="I9" i="19"/>
  <c r="K8" i="19"/>
  <c r="L8" i="19" s="1"/>
  <c r="J8" i="19"/>
  <c r="I8" i="19"/>
  <c r="K7" i="19"/>
  <c r="L7" i="19" s="1"/>
  <c r="J7" i="19"/>
  <c r="I7" i="19"/>
  <c r="K6" i="19"/>
  <c r="L6" i="19" s="1"/>
  <c r="J6" i="19"/>
  <c r="I6" i="19"/>
  <c r="K5" i="19"/>
  <c r="L5" i="19" s="1"/>
  <c r="J5" i="19"/>
  <c r="I5" i="19"/>
  <c r="K4" i="19"/>
  <c r="L4" i="19" s="1"/>
  <c r="J4" i="19"/>
  <c r="I4" i="19"/>
  <c r="K3" i="19"/>
  <c r="L3" i="19" s="1"/>
  <c r="J3" i="19"/>
  <c r="I3" i="19"/>
  <c r="K2" i="19"/>
  <c r="L2" i="19" s="1"/>
  <c r="J2" i="19"/>
  <c r="J14" i="19" s="1"/>
  <c r="I2" i="19"/>
  <c r="I14" i="19" s="1"/>
  <c r="P14" i="18" a="1"/>
  <c r="P14" i="18" s="1"/>
  <c r="O14" i="18" a="1"/>
  <c r="O14" i="18" s="1"/>
  <c r="N14" i="18" a="1"/>
  <c r="N14" i="18" s="1"/>
  <c r="M14" i="18" a="1"/>
  <c r="M14" i="18" s="1"/>
  <c r="F14" i="18"/>
  <c r="E14" i="18"/>
  <c r="D14" i="18"/>
  <c r="C14" i="18"/>
  <c r="K13" i="18"/>
  <c r="L13" i="18" s="1"/>
  <c r="J13" i="18"/>
  <c r="I13" i="18"/>
  <c r="K12" i="18"/>
  <c r="L12" i="18" s="1"/>
  <c r="J12" i="18"/>
  <c r="I12" i="18"/>
  <c r="K11" i="18"/>
  <c r="L11" i="18" s="1"/>
  <c r="J11" i="18"/>
  <c r="I11" i="18"/>
  <c r="K10" i="18"/>
  <c r="L10" i="18" s="1"/>
  <c r="J10" i="18"/>
  <c r="I10" i="18"/>
  <c r="K9" i="18"/>
  <c r="L9" i="18" s="1"/>
  <c r="J9" i="18"/>
  <c r="I9" i="18"/>
  <c r="K8" i="18"/>
  <c r="L8" i="18" s="1"/>
  <c r="J8" i="18"/>
  <c r="I8" i="18"/>
  <c r="K7" i="18"/>
  <c r="L7" i="18" s="1"/>
  <c r="J7" i="18"/>
  <c r="I7" i="18"/>
  <c r="K6" i="18"/>
  <c r="L6" i="18" s="1"/>
  <c r="J6" i="18"/>
  <c r="I6" i="18"/>
  <c r="K5" i="18"/>
  <c r="L5" i="18" s="1"/>
  <c r="J5" i="18"/>
  <c r="I5" i="18"/>
  <c r="K4" i="18"/>
  <c r="L4" i="18" s="1"/>
  <c r="J4" i="18"/>
  <c r="I4" i="18"/>
  <c r="K3" i="18"/>
  <c r="L3" i="18" s="1"/>
  <c r="J3" i="18"/>
  <c r="I3" i="18"/>
  <c r="K2" i="18"/>
  <c r="L2" i="18" s="1"/>
  <c r="J2" i="18"/>
  <c r="J14" i="18" s="1"/>
  <c r="I2" i="18"/>
  <c r="I14" i="18" s="1"/>
  <c r="P14" i="17" a="1"/>
  <c r="P14" i="17" s="1"/>
  <c r="O14" i="17" a="1"/>
  <c r="O14" i="17" s="1"/>
  <c r="N14" i="17" a="1"/>
  <c r="N14" i="17" s="1"/>
  <c r="M14" i="17" a="1"/>
  <c r="M14" i="17" s="1"/>
  <c r="F14" i="17"/>
  <c r="E14" i="17"/>
  <c r="D14" i="17"/>
  <c r="C14" i="17"/>
  <c r="K13" i="17"/>
  <c r="L13" i="17" s="1"/>
  <c r="J13" i="17"/>
  <c r="I13" i="17"/>
  <c r="K12" i="17"/>
  <c r="L12" i="17" s="1"/>
  <c r="J12" i="17"/>
  <c r="I12" i="17"/>
  <c r="K11" i="17"/>
  <c r="L11" i="17" s="1"/>
  <c r="J11" i="17"/>
  <c r="I11" i="17"/>
  <c r="K10" i="17"/>
  <c r="L10" i="17" s="1"/>
  <c r="J10" i="17"/>
  <c r="I10" i="17"/>
  <c r="K9" i="17"/>
  <c r="L9" i="17" s="1"/>
  <c r="J9" i="17"/>
  <c r="I9" i="17"/>
  <c r="K8" i="17"/>
  <c r="L8" i="17" s="1"/>
  <c r="J8" i="17"/>
  <c r="I8" i="17"/>
  <c r="K7" i="17"/>
  <c r="L7" i="17" s="1"/>
  <c r="J7" i="17"/>
  <c r="I7" i="17"/>
  <c r="K6" i="17"/>
  <c r="L6" i="17" s="1"/>
  <c r="J6" i="17"/>
  <c r="I6" i="17"/>
  <c r="K5" i="17"/>
  <c r="L5" i="17" s="1"/>
  <c r="J5" i="17"/>
  <c r="I5" i="17"/>
  <c r="K4" i="17"/>
  <c r="L4" i="17" s="1"/>
  <c r="J4" i="17"/>
  <c r="I4" i="17"/>
  <c r="K3" i="17"/>
  <c r="L3" i="17" s="1"/>
  <c r="J3" i="17"/>
  <c r="I3" i="17"/>
  <c r="K2" i="17"/>
  <c r="L2" i="17" s="1"/>
  <c r="J2" i="17"/>
  <c r="J14" i="17" s="1"/>
  <c r="I2" i="17"/>
  <c r="I14" i="17" s="1"/>
  <c r="P14" i="16" a="1"/>
  <c r="P14" i="16" s="1"/>
  <c r="O14" i="16" a="1"/>
  <c r="O14" i="16" s="1"/>
  <c r="N14" i="16" a="1"/>
  <c r="N14" i="16" s="1"/>
  <c r="M14" i="16" a="1"/>
  <c r="M14" i="16" s="1"/>
  <c r="F14" i="16"/>
  <c r="E14" i="16"/>
  <c r="D14" i="16"/>
  <c r="C14" i="16"/>
  <c r="K13" i="16"/>
  <c r="L13" i="16" s="1"/>
  <c r="J13" i="16"/>
  <c r="I13" i="16"/>
  <c r="K12" i="16"/>
  <c r="L12" i="16" s="1"/>
  <c r="J12" i="16"/>
  <c r="I12" i="16"/>
  <c r="K11" i="16"/>
  <c r="L11" i="16" s="1"/>
  <c r="J11" i="16"/>
  <c r="I11" i="16"/>
  <c r="K10" i="16"/>
  <c r="L10" i="16" s="1"/>
  <c r="J10" i="16"/>
  <c r="I10" i="16"/>
  <c r="K9" i="16"/>
  <c r="L9" i="16" s="1"/>
  <c r="J9" i="16"/>
  <c r="I9" i="16"/>
  <c r="K8" i="16"/>
  <c r="L8" i="16" s="1"/>
  <c r="J8" i="16"/>
  <c r="I8" i="16"/>
  <c r="K7" i="16"/>
  <c r="L7" i="16" s="1"/>
  <c r="J7" i="16"/>
  <c r="I7" i="16"/>
  <c r="K6" i="16"/>
  <c r="L6" i="16" s="1"/>
  <c r="J6" i="16"/>
  <c r="I6" i="16"/>
  <c r="K5" i="16"/>
  <c r="L5" i="16" s="1"/>
  <c r="J5" i="16"/>
  <c r="I5" i="16"/>
  <c r="K4" i="16"/>
  <c r="L4" i="16" s="1"/>
  <c r="J4" i="16"/>
  <c r="I4" i="16"/>
  <c r="K3" i="16"/>
  <c r="L3" i="16" s="1"/>
  <c r="J3" i="16"/>
  <c r="I3" i="16"/>
  <c r="K2" i="16"/>
  <c r="L2" i="16" s="1"/>
  <c r="J2" i="16"/>
  <c r="J14" i="16" s="1"/>
  <c r="I2" i="16"/>
  <c r="I14" i="16" s="1"/>
  <c r="P14" i="15" a="1"/>
  <c r="P14" i="15" s="1"/>
  <c r="O14" i="15" a="1"/>
  <c r="O14" i="15" s="1"/>
  <c r="N14" i="15" a="1"/>
  <c r="N14" i="15" s="1"/>
  <c r="M14" i="15" a="1"/>
  <c r="M14" i="15" s="1"/>
  <c r="F14" i="15"/>
  <c r="E14" i="15"/>
  <c r="D14" i="15"/>
  <c r="C14" i="15"/>
  <c r="K13" i="15"/>
  <c r="L13" i="15" s="1"/>
  <c r="J13" i="15"/>
  <c r="I13" i="15"/>
  <c r="K12" i="15"/>
  <c r="L12" i="15" s="1"/>
  <c r="J12" i="15"/>
  <c r="I12" i="15"/>
  <c r="K11" i="15"/>
  <c r="L11" i="15" s="1"/>
  <c r="J11" i="15"/>
  <c r="I11" i="15"/>
  <c r="K10" i="15"/>
  <c r="L10" i="15" s="1"/>
  <c r="J10" i="15"/>
  <c r="I10" i="15"/>
  <c r="K9" i="15"/>
  <c r="L9" i="15" s="1"/>
  <c r="J9" i="15"/>
  <c r="I9" i="15"/>
  <c r="K8" i="15"/>
  <c r="L8" i="15" s="1"/>
  <c r="J8" i="15"/>
  <c r="I8" i="15"/>
  <c r="K7" i="15"/>
  <c r="L7" i="15" s="1"/>
  <c r="J7" i="15"/>
  <c r="I7" i="15"/>
  <c r="K6" i="15"/>
  <c r="L6" i="15" s="1"/>
  <c r="J6" i="15"/>
  <c r="I6" i="15"/>
  <c r="K5" i="15"/>
  <c r="L5" i="15" s="1"/>
  <c r="J5" i="15"/>
  <c r="I5" i="15"/>
  <c r="K4" i="15"/>
  <c r="L4" i="15" s="1"/>
  <c r="J4" i="15"/>
  <c r="I4" i="15"/>
  <c r="K3" i="15"/>
  <c r="L3" i="15" s="1"/>
  <c r="J3" i="15"/>
  <c r="I3" i="15"/>
  <c r="K2" i="15"/>
  <c r="L2" i="15" s="1"/>
  <c r="J2" i="15"/>
  <c r="J14" i="15" s="1"/>
  <c r="I2" i="15"/>
  <c r="I14" i="15" s="1"/>
  <c r="P14" i="14" a="1"/>
  <c r="P14" i="14" s="1"/>
  <c r="O14" i="14" a="1"/>
  <c r="O14" i="14" s="1"/>
  <c r="N14" i="14" a="1"/>
  <c r="N14" i="14" s="1"/>
  <c r="M14" i="14" a="1"/>
  <c r="M14" i="14" s="1"/>
  <c r="F14" i="14"/>
  <c r="E14" i="14"/>
  <c r="D14" i="14"/>
  <c r="C14" i="14"/>
  <c r="K13" i="14"/>
  <c r="L13" i="14" s="1"/>
  <c r="J13" i="14"/>
  <c r="I13" i="14"/>
  <c r="K12" i="14"/>
  <c r="L12" i="14" s="1"/>
  <c r="J12" i="14"/>
  <c r="I12" i="14"/>
  <c r="K11" i="14"/>
  <c r="L11" i="14" s="1"/>
  <c r="J11" i="14"/>
  <c r="I11" i="14"/>
  <c r="K10" i="14"/>
  <c r="L10" i="14" s="1"/>
  <c r="J10" i="14"/>
  <c r="I10" i="14"/>
  <c r="K9" i="14"/>
  <c r="L9" i="14" s="1"/>
  <c r="J9" i="14"/>
  <c r="I9" i="14"/>
  <c r="K8" i="14"/>
  <c r="L8" i="14" s="1"/>
  <c r="J8" i="14"/>
  <c r="I8" i="14"/>
  <c r="K7" i="14"/>
  <c r="L7" i="14" s="1"/>
  <c r="J7" i="14"/>
  <c r="I7" i="14"/>
  <c r="K6" i="14"/>
  <c r="L6" i="14" s="1"/>
  <c r="J6" i="14"/>
  <c r="I6" i="14"/>
  <c r="K5" i="14"/>
  <c r="L5" i="14" s="1"/>
  <c r="J5" i="14"/>
  <c r="I5" i="14"/>
  <c r="K4" i="14"/>
  <c r="L4" i="14" s="1"/>
  <c r="J4" i="14"/>
  <c r="I4" i="14"/>
  <c r="K3" i="14"/>
  <c r="L3" i="14" s="1"/>
  <c r="J3" i="14"/>
  <c r="I3" i="14"/>
  <c r="K2" i="14"/>
  <c r="L2" i="14" s="1"/>
  <c r="J2" i="14"/>
  <c r="J14" i="14" s="1"/>
  <c r="I2" i="14"/>
  <c r="I14" i="14" s="1"/>
  <c r="N14" i="13" a="1"/>
  <c r="N14" i="13" s="1"/>
  <c r="O14" i="13" a="1"/>
  <c r="O14" i="13" s="1"/>
  <c r="P14" i="13" a="1"/>
  <c r="P14" i="13" s="1"/>
  <c r="M14" i="13" a="1"/>
  <c r="M14" i="13" s="1"/>
  <c r="D14" i="3"/>
  <c r="E14" i="3"/>
  <c r="F14" i="3"/>
  <c r="C14" i="3"/>
  <c r="J14" i="13"/>
  <c r="K14" i="13"/>
  <c r="L14" i="13"/>
  <c r="I14" i="13"/>
  <c r="E14" i="13"/>
  <c r="F14" i="13"/>
  <c r="D14" i="13"/>
  <c r="C14" i="13"/>
  <c r="I2" i="1"/>
  <c r="I3" i="1"/>
  <c r="I4" i="1"/>
  <c r="L4" i="1" s="1"/>
  <c r="J2" i="1"/>
  <c r="J3" i="1"/>
  <c r="J4" i="1"/>
  <c r="K2" i="1"/>
  <c r="K3" i="1"/>
  <c r="K4" i="1"/>
  <c r="I5" i="1"/>
  <c r="I6" i="1"/>
  <c r="J5" i="1"/>
  <c r="J6" i="1"/>
  <c r="K5" i="1"/>
  <c r="K6" i="1"/>
  <c r="I7" i="1"/>
  <c r="J7" i="1"/>
  <c r="K7" i="1"/>
  <c r="L7" i="1"/>
  <c r="I8" i="1"/>
  <c r="J8" i="1"/>
  <c r="K8" i="1"/>
  <c r="K13" i="13"/>
  <c r="L13" i="13" s="1"/>
  <c r="J13" i="13"/>
  <c r="I13" i="13"/>
  <c r="K12" i="13"/>
  <c r="L12" i="13" s="1"/>
  <c r="J12" i="13"/>
  <c r="I12" i="13"/>
  <c r="K11" i="13"/>
  <c r="L11" i="13" s="1"/>
  <c r="J11" i="13"/>
  <c r="I11" i="13"/>
  <c r="K10" i="13"/>
  <c r="L10" i="13" s="1"/>
  <c r="J10" i="13"/>
  <c r="I10" i="13"/>
  <c r="K9" i="13"/>
  <c r="L9" i="13" s="1"/>
  <c r="J9" i="13"/>
  <c r="I9" i="13"/>
  <c r="K8" i="13"/>
  <c r="L8" i="13" s="1"/>
  <c r="J8" i="13"/>
  <c r="I8" i="13"/>
  <c r="K7" i="13"/>
  <c r="L7" i="13" s="1"/>
  <c r="J7" i="13"/>
  <c r="I7" i="13"/>
  <c r="K6" i="13"/>
  <c r="L6" i="13" s="1"/>
  <c r="J6" i="13"/>
  <c r="I6" i="13"/>
  <c r="K5" i="13"/>
  <c r="L5" i="13" s="1"/>
  <c r="J5" i="13"/>
  <c r="I5" i="13"/>
  <c r="K4" i="13"/>
  <c r="L4" i="13" s="1"/>
  <c r="J4" i="13"/>
  <c r="I4" i="13"/>
  <c r="K3" i="13"/>
  <c r="L3" i="13" s="1"/>
  <c r="J3" i="13"/>
  <c r="I3" i="13"/>
  <c r="K2" i="13"/>
  <c r="L2" i="13" s="1"/>
  <c r="J2" i="13"/>
  <c r="I2" i="13"/>
  <c r="P14" i="12"/>
  <c r="O14" i="12"/>
  <c r="N14" i="12"/>
  <c r="M14" i="12"/>
  <c r="F14" i="12"/>
  <c r="E14" i="12"/>
  <c r="D14" i="12"/>
  <c r="C14" i="12"/>
  <c r="K13" i="12"/>
  <c r="L13" i="12" s="1"/>
  <c r="J13" i="12"/>
  <c r="I13" i="12"/>
  <c r="K12" i="12"/>
  <c r="L12" i="12" s="1"/>
  <c r="J12" i="12"/>
  <c r="I12" i="12"/>
  <c r="K11" i="12"/>
  <c r="L11" i="12" s="1"/>
  <c r="J11" i="12"/>
  <c r="I11" i="12"/>
  <c r="K10" i="12"/>
  <c r="L10" i="12" s="1"/>
  <c r="J10" i="12"/>
  <c r="I10" i="12"/>
  <c r="K9" i="12"/>
  <c r="L9" i="12" s="1"/>
  <c r="J9" i="12"/>
  <c r="J14" i="12" s="1"/>
  <c r="I9" i="12"/>
  <c r="I14" i="12" s="1"/>
  <c r="K8" i="12"/>
  <c r="L8" i="12" s="1"/>
  <c r="J8" i="12"/>
  <c r="I8" i="12"/>
  <c r="K7" i="12"/>
  <c r="L7" i="12" s="1"/>
  <c r="J7" i="12"/>
  <c r="I7" i="12"/>
  <c r="K6" i="12"/>
  <c r="L6" i="12" s="1"/>
  <c r="J6" i="12"/>
  <c r="I6" i="12"/>
  <c r="K5" i="12"/>
  <c r="L5" i="12" s="1"/>
  <c r="J5" i="12"/>
  <c r="I5" i="12"/>
  <c r="K4" i="12"/>
  <c r="L4" i="12" s="1"/>
  <c r="J4" i="12"/>
  <c r="I4" i="12"/>
  <c r="K3" i="12"/>
  <c r="L3" i="12" s="1"/>
  <c r="J3" i="12"/>
  <c r="I3" i="12"/>
  <c r="K2" i="12"/>
  <c r="L2" i="12" s="1"/>
  <c r="J2" i="12"/>
  <c r="I2" i="12"/>
  <c r="P14" i="11"/>
  <c r="O14" i="11"/>
  <c r="N14" i="11"/>
  <c r="M14" i="11"/>
  <c r="F14" i="11"/>
  <c r="E14" i="11"/>
  <c r="D14" i="11"/>
  <c r="C14" i="11"/>
  <c r="K13" i="11"/>
  <c r="J13" i="11"/>
  <c r="I13" i="11"/>
  <c r="L13" i="11" s="1"/>
  <c r="K12" i="11"/>
  <c r="J12" i="11"/>
  <c r="I12" i="11"/>
  <c r="L12" i="11" s="1"/>
  <c r="K11" i="11"/>
  <c r="J11" i="11"/>
  <c r="I11" i="11"/>
  <c r="L11" i="11" s="1"/>
  <c r="L10" i="11"/>
  <c r="K10" i="11"/>
  <c r="J10" i="11"/>
  <c r="I10" i="11"/>
  <c r="L9" i="11"/>
  <c r="K9" i="11"/>
  <c r="K14" i="11" s="1"/>
  <c r="J9" i="11"/>
  <c r="J14" i="11" s="1"/>
  <c r="I9" i="11"/>
  <c r="I14" i="11" s="1"/>
  <c r="L8" i="11"/>
  <c r="K8" i="11"/>
  <c r="J8" i="11"/>
  <c r="I8" i="11"/>
  <c r="L7" i="11"/>
  <c r="K7" i="11"/>
  <c r="J7" i="11"/>
  <c r="I7" i="11"/>
  <c r="L6" i="11"/>
  <c r="K6" i="11"/>
  <c r="J6" i="11"/>
  <c r="I6" i="11"/>
  <c r="L5" i="11"/>
  <c r="K5" i="11"/>
  <c r="J5" i="11"/>
  <c r="I5" i="11"/>
  <c r="L4" i="11"/>
  <c r="K4" i="11"/>
  <c r="J4" i="11"/>
  <c r="I4" i="11"/>
  <c r="L3" i="11"/>
  <c r="K3" i="11"/>
  <c r="J3" i="11"/>
  <c r="I3" i="11"/>
  <c r="L2" i="11"/>
  <c r="K2" i="11"/>
  <c r="J2" i="11"/>
  <c r="I2" i="11"/>
  <c r="P14" i="10"/>
  <c r="O14" i="10"/>
  <c r="N14" i="10"/>
  <c r="M14" i="10"/>
  <c r="F14" i="10"/>
  <c r="E14" i="10"/>
  <c r="D14" i="10"/>
  <c r="C14" i="10"/>
  <c r="K13" i="10"/>
  <c r="J13" i="10"/>
  <c r="I13" i="10"/>
  <c r="L13" i="10" s="1"/>
  <c r="K12" i="10"/>
  <c r="J12" i="10"/>
  <c r="I12" i="10"/>
  <c r="L12" i="10" s="1"/>
  <c r="K11" i="10"/>
  <c r="J11" i="10"/>
  <c r="I11" i="10"/>
  <c r="L11" i="10" s="1"/>
  <c r="K10" i="10"/>
  <c r="J10" i="10"/>
  <c r="I10" i="10"/>
  <c r="L10" i="10" s="1"/>
  <c r="K9" i="10"/>
  <c r="K14" i="10" s="1"/>
  <c r="J9" i="10"/>
  <c r="J14" i="10" s="1"/>
  <c r="I9" i="10"/>
  <c r="L9" i="10" s="1"/>
  <c r="K8" i="10"/>
  <c r="J8" i="10"/>
  <c r="I8" i="10"/>
  <c r="L8" i="10" s="1"/>
  <c r="K7" i="10"/>
  <c r="J7" i="10"/>
  <c r="I7" i="10"/>
  <c r="L7" i="10" s="1"/>
  <c r="K6" i="10"/>
  <c r="J6" i="10"/>
  <c r="I6" i="10"/>
  <c r="L6" i="10" s="1"/>
  <c r="K5" i="10"/>
  <c r="J5" i="10"/>
  <c r="I5" i="10"/>
  <c r="L5" i="10" s="1"/>
  <c r="K4" i="10"/>
  <c r="J4" i="10"/>
  <c r="I4" i="10"/>
  <c r="L4" i="10" s="1"/>
  <c r="K3" i="10"/>
  <c r="J3" i="10"/>
  <c r="I3" i="10"/>
  <c r="L3" i="10" s="1"/>
  <c r="K2" i="10"/>
  <c r="J2" i="10"/>
  <c r="I2" i="10"/>
  <c r="L2" i="10" s="1"/>
  <c r="P14" i="9"/>
  <c r="O14" i="9"/>
  <c r="N14" i="9"/>
  <c r="M14" i="9"/>
  <c r="F14" i="9"/>
  <c r="E14" i="9"/>
  <c r="D14" i="9"/>
  <c r="C14" i="9"/>
  <c r="K13" i="9"/>
  <c r="L13" i="9" s="1"/>
  <c r="J13" i="9"/>
  <c r="I13" i="9"/>
  <c r="K12" i="9"/>
  <c r="L12" i="9" s="1"/>
  <c r="J12" i="9"/>
  <c r="I12" i="9"/>
  <c r="K11" i="9"/>
  <c r="L11" i="9" s="1"/>
  <c r="J11" i="9"/>
  <c r="I11" i="9"/>
  <c r="K10" i="9"/>
  <c r="L10" i="9" s="1"/>
  <c r="J10" i="9"/>
  <c r="I10" i="9"/>
  <c r="K9" i="9"/>
  <c r="L9" i="9" s="1"/>
  <c r="J9" i="9"/>
  <c r="J14" i="9" s="1"/>
  <c r="I9" i="9"/>
  <c r="I14" i="9" s="1"/>
  <c r="K8" i="9"/>
  <c r="L8" i="9" s="1"/>
  <c r="J8" i="9"/>
  <c r="I8" i="9"/>
  <c r="K7" i="9"/>
  <c r="L7" i="9" s="1"/>
  <c r="J7" i="9"/>
  <c r="I7" i="9"/>
  <c r="K6" i="9"/>
  <c r="L6" i="9" s="1"/>
  <c r="J6" i="9"/>
  <c r="I6" i="9"/>
  <c r="K5" i="9"/>
  <c r="L5" i="9" s="1"/>
  <c r="J5" i="9"/>
  <c r="I5" i="9"/>
  <c r="K4" i="9"/>
  <c r="L4" i="9" s="1"/>
  <c r="J4" i="9"/>
  <c r="I4" i="9"/>
  <c r="K3" i="9"/>
  <c r="L3" i="9" s="1"/>
  <c r="J3" i="9"/>
  <c r="I3" i="9"/>
  <c r="K2" i="9"/>
  <c r="L2" i="9" s="1"/>
  <c r="J2" i="9"/>
  <c r="I2" i="9"/>
  <c r="P14" i="8"/>
  <c r="O14" i="8"/>
  <c r="N14" i="8"/>
  <c r="M14" i="8"/>
  <c r="F14" i="8"/>
  <c r="E14" i="8"/>
  <c r="D14" i="8"/>
  <c r="C14" i="8"/>
  <c r="K13" i="8"/>
  <c r="L13" i="8" s="1"/>
  <c r="J13" i="8"/>
  <c r="I13" i="8"/>
  <c r="K12" i="8"/>
  <c r="L12" i="8" s="1"/>
  <c r="J12" i="8"/>
  <c r="I12" i="8"/>
  <c r="K11" i="8"/>
  <c r="L11" i="8" s="1"/>
  <c r="J11" i="8"/>
  <c r="I11" i="8"/>
  <c r="K10" i="8"/>
  <c r="L10" i="8" s="1"/>
  <c r="J10" i="8"/>
  <c r="I10" i="8"/>
  <c r="K9" i="8"/>
  <c r="L9" i="8" s="1"/>
  <c r="L14" i="8" s="1"/>
  <c r="J9" i="8"/>
  <c r="J14" i="8" s="1"/>
  <c r="I9" i="8"/>
  <c r="I14" i="8" s="1"/>
  <c r="K8" i="8"/>
  <c r="L8" i="8" s="1"/>
  <c r="J8" i="8"/>
  <c r="I8" i="8"/>
  <c r="K7" i="8"/>
  <c r="L7" i="8" s="1"/>
  <c r="J7" i="8"/>
  <c r="I7" i="8"/>
  <c r="K6" i="8"/>
  <c r="L6" i="8" s="1"/>
  <c r="J6" i="8"/>
  <c r="I6" i="8"/>
  <c r="K5" i="8"/>
  <c r="L5" i="8" s="1"/>
  <c r="J5" i="8"/>
  <c r="I5" i="8"/>
  <c r="K4" i="8"/>
  <c r="L4" i="8" s="1"/>
  <c r="J4" i="8"/>
  <c r="I4" i="8"/>
  <c r="K3" i="8"/>
  <c r="L3" i="8" s="1"/>
  <c r="J3" i="8"/>
  <c r="I3" i="8"/>
  <c r="K2" i="8"/>
  <c r="L2" i="8" s="1"/>
  <c r="J2" i="8"/>
  <c r="I2" i="8"/>
  <c r="P14" i="7"/>
  <c r="O14" i="7"/>
  <c r="N14" i="7"/>
  <c r="M14" i="7"/>
  <c r="F14" i="7"/>
  <c r="E14" i="7"/>
  <c r="D14" i="7"/>
  <c r="C14" i="7"/>
  <c r="K13" i="7"/>
  <c r="L13" i="7" s="1"/>
  <c r="J13" i="7"/>
  <c r="I13" i="7"/>
  <c r="K12" i="7"/>
  <c r="L12" i="7" s="1"/>
  <c r="J12" i="7"/>
  <c r="I12" i="7"/>
  <c r="K11" i="7"/>
  <c r="L11" i="7" s="1"/>
  <c r="J11" i="7"/>
  <c r="I11" i="7"/>
  <c r="K10" i="7"/>
  <c r="L10" i="7" s="1"/>
  <c r="J10" i="7"/>
  <c r="I10" i="7"/>
  <c r="K9" i="7"/>
  <c r="L9" i="7" s="1"/>
  <c r="J9" i="7"/>
  <c r="J14" i="7" s="1"/>
  <c r="I9" i="7"/>
  <c r="I14" i="7" s="1"/>
  <c r="K8" i="7"/>
  <c r="L8" i="7" s="1"/>
  <c r="J8" i="7"/>
  <c r="I8" i="7"/>
  <c r="K7" i="7"/>
  <c r="L7" i="7" s="1"/>
  <c r="J7" i="7"/>
  <c r="I7" i="7"/>
  <c r="K6" i="7"/>
  <c r="L6" i="7" s="1"/>
  <c r="J6" i="7"/>
  <c r="I6" i="7"/>
  <c r="K5" i="7"/>
  <c r="L5" i="7" s="1"/>
  <c r="J5" i="7"/>
  <c r="I5" i="7"/>
  <c r="K4" i="7"/>
  <c r="L4" i="7" s="1"/>
  <c r="J4" i="7"/>
  <c r="I4" i="7"/>
  <c r="K3" i="7"/>
  <c r="L3" i="7" s="1"/>
  <c r="J3" i="7"/>
  <c r="I3" i="7"/>
  <c r="K2" i="7"/>
  <c r="L2" i="7" s="1"/>
  <c r="J2" i="7"/>
  <c r="I2" i="7"/>
  <c r="P14" i="6"/>
  <c r="O14" i="6"/>
  <c r="N14" i="6"/>
  <c r="M14" i="6"/>
  <c r="F14" i="6"/>
  <c r="E14" i="6"/>
  <c r="D14" i="6"/>
  <c r="C14" i="6"/>
  <c r="L13" i="6"/>
  <c r="K13" i="6"/>
  <c r="J13" i="6"/>
  <c r="I13" i="6"/>
  <c r="L12" i="6"/>
  <c r="K12" i="6"/>
  <c r="J12" i="6"/>
  <c r="I12" i="6"/>
  <c r="L11" i="6"/>
  <c r="K11" i="6"/>
  <c r="J11" i="6"/>
  <c r="I11" i="6"/>
  <c r="L10" i="6"/>
  <c r="K10" i="6"/>
  <c r="J10" i="6"/>
  <c r="I10" i="6"/>
  <c r="L9" i="6"/>
  <c r="L14" i="6" s="1"/>
  <c r="K9" i="6"/>
  <c r="K14" i="6" s="1"/>
  <c r="J9" i="6"/>
  <c r="J14" i="6" s="1"/>
  <c r="I9" i="6"/>
  <c r="I14" i="6" s="1"/>
  <c r="L8" i="6"/>
  <c r="K8" i="6"/>
  <c r="J8" i="6"/>
  <c r="I8" i="6"/>
  <c r="L7" i="6"/>
  <c r="K7" i="6"/>
  <c r="J7" i="6"/>
  <c r="I7" i="6"/>
  <c r="L6" i="6"/>
  <c r="K6" i="6"/>
  <c r="J6" i="6"/>
  <c r="I6" i="6"/>
  <c r="L5" i="6"/>
  <c r="K5" i="6"/>
  <c r="J5" i="6"/>
  <c r="I5" i="6"/>
  <c r="L4" i="6"/>
  <c r="K4" i="6"/>
  <c r="J4" i="6"/>
  <c r="I4" i="6"/>
  <c r="L3" i="6"/>
  <c r="K3" i="6"/>
  <c r="J3" i="6"/>
  <c r="I3" i="6"/>
  <c r="L2" i="6"/>
  <c r="K2" i="6"/>
  <c r="J2" i="6"/>
  <c r="I2" i="6"/>
  <c r="X3" i="3" l="1"/>
  <c r="X14" i="3" s="1"/>
  <c r="D19" i="3" s="1"/>
  <c r="F19" i="3" s="1"/>
  <c r="V14" i="3"/>
  <c r="L14" i="23"/>
  <c r="K14" i="23"/>
  <c r="L14" i="22"/>
  <c r="K14" i="22"/>
  <c r="L14" i="21"/>
  <c r="K14" i="21"/>
  <c r="K14" i="20"/>
  <c r="L14" i="19"/>
  <c r="K14" i="19"/>
  <c r="L14" i="18"/>
  <c r="K14" i="18"/>
  <c r="L14" i="17"/>
  <c r="K14" i="17"/>
  <c r="L14" i="16"/>
  <c r="K14" i="16"/>
  <c r="L14" i="15"/>
  <c r="K14" i="15"/>
  <c r="L14" i="14"/>
  <c r="K14" i="14"/>
  <c r="L6" i="1"/>
  <c r="L8" i="1"/>
  <c r="L5" i="1"/>
  <c r="L3" i="1"/>
  <c r="L2" i="1"/>
  <c r="L14" i="12"/>
  <c r="K14" i="12"/>
  <c r="L14" i="11"/>
  <c r="L14" i="10"/>
  <c r="I14" i="10"/>
  <c r="L14" i="9"/>
  <c r="K14" i="9"/>
  <c r="K14" i="8"/>
  <c r="L14" i="7"/>
  <c r="K14" i="7"/>
  <c r="N14" i="1"/>
  <c r="O14" i="1"/>
  <c r="P14" i="1"/>
  <c r="M14" i="1"/>
  <c r="I2" i="3" l="1"/>
  <c r="I3" i="3"/>
  <c r="I4" i="3"/>
  <c r="I5" i="3"/>
  <c r="J2" i="3"/>
  <c r="J3" i="3"/>
  <c r="J4" i="3"/>
  <c r="J5" i="3"/>
  <c r="K2" i="3"/>
  <c r="K3" i="3"/>
  <c r="K4" i="3"/>
  <c r="L4" i="3" s="1"/>
  <c r="K5" i="3"/>
  <c r="I6" i="3"/>
  <c r="I7" i="3"/>
  <c r="J6" i="3"/>
  <c r="J7" i="3"/>
  <c r="K6" i="3"/>
  <c r="K7" i="3"/>
  <c r="I8" i="3"/>
  <c r="J8" i="3"/>
  <c r="K8" i="3"/>
  <c r="K13" i="3"/>
  <c r="J13" i="3"/>
  <c r="I13" i="3"/>
  <c r="K12" i="3"/>
  <c r="J12" i="3"/>
  <c r="I12" i="3"/>
  <c r="K11" i="3"/>
  <c r="J11" i="3"/>
  <c r="I11" i="3"/>
  <c r="K10" i="3"/>
  <c r="J10" i="3"/>
  <c r="I10" i="3"/>
  <c r="K9" i="3"/>
  <c r="J9" i="3"/>
  <c r="I9" i="3"/>
  <c r="D14" i="1"/>
  <c r="E14" i="1"/>
  <c r="F14" i="1"/>
  <c r="C14" i="1"/>
  <c r="K10" i="1"/>
  <c r="K11" i="1"/>
  <c r="K12" i="1"/>
  <c r="K13" i="1"/>
  <c r="J10" i="1"/>
  <c r="J11" i="1"/>
  <c r="J12" i="1"/>
  <c r="J13" i="1"/>
  <c r="I10" i="1"/>
  <c r="I11" i="1"/>
  <c r="I12" i="1"/>
  <c r="I13" i="1"/>
  <c r="K9" i="1"/>
  <c r="J9" i="1"/>
  <c r="I9" i="1"/>
  <c r="L5" i="3" l="1"/>
  <c r="J14" i="3"/>
  <c r="D18" i="3" s="1"/>
  <c r="F18" i="3" s="1"/>
  <c r="K14" i="3"/>
  <c r="I14" i="3"/>
  <c r="I14" i="1"/>
  <c r="L3" i="3"/>
  <c r="J14" i="1"/>
  <c r="K14" i="1"/>
  <c r="L10" i="3"/>
  <c r="L8" i="3"/>
  <c r="L7" i="3"/>
  <c r="L2" i="3"/>
  <c r="L9" i="3"/>
  <c r="L13" i="3"/>
  <c r="L12" i="3"/>
  <c r="L6" i="3"/>
  <c r="L11" i="3"/>
  <c r="L13" i="1"/>
  <c r="L12" i="1"/>
  <c r="L11" i="1"/>
  <c r="L10" i="1"/>
  <c r="L9" i="1"/>
  <c r="C11" i="4" a="1"/>
  <c r="F12" i="4" a="1"/>
  <c r="F15" i="4" a="1"/>
  <c r="D5" i="4" a="1"/>
  <c r="E15" i="4" a="1"/>
  <c r="F19" i="4" a="1"/>
  <c r="D11" i="4" a="1"/>
  <c r="I20" i="4" a="1"/>
  <c r="L2" i="4" a="1"/>
  <c r="J20" i="4" a="1"/>
  <c r="J8" i="4" a="1"/>
  <c r="H10" i="4" a="1"/>
  <c r="J5" i="4" a="1"/>
  <c r="K17" i="4" a="1"/>
  <c r="F14" i="4" a="1"/>
  <c r="J3" i="4" a="1"/>
  <c r="M4" i="4" a="1"/>
  <c r="F17" i="4" a="1"/>
  <c r="H19" i="4" a="1"/>
  <c r="I5" i="4" a="1"/>
  <c r="J10" i="4" a="1"/>
  <c r="D17" i="4" a="1"/>
  <c r="M21" i="4" a="1"/>
  <c r="C20" i="4" a="1"/>
  <c r="B22" i="4" a="1"/>
  <c r="G11" i="4" a="1"/>
  <c r="D19" i="4" a="1"/>
  <c r="E14" i="4" a="1"/>
  <c r="G15" i="4" a="1"/>
  <c r="G13" i="4" a="1"/>
  <c r="D21" i="4" a="1"/>
  <c r="E7" i="4" a="1"/>
  <c r="K13" i="4" a="1"/>
  <c r="K22" i="4" a="1"/>
  <c r="E11" i="4" a="1"/>
  <c r="H22" i="4" a="1"/>
  <c r="J17" i="4" a="1"/>
  <c r="L11" i="4" a="1"/>
  <c r="J16" i="4" a="1"/>
  <c r="L16" i="4" a="1"/>
  <c r="H13" i="4" a="1"/>
  <c r="L6" i="4" a="1"/>
  <c r="B19" i="4" a="1"/>
  <c r="E9" i="4" a="1"/>
  <c r="B17" i="4" a="1"/>
  <c r="C9" i="4" a="1"/>
  <c r="H14" i="4" a="1"/>
  <c r="L7" i="4" a="1"/>
  <c r="K20" i="4" a="1"/>
  <c r="C5" i="4" a="1"/>
  <c r="L10" i="4" a="1"/>
  <c r="G18" i="4" a="1"/>
  <c r="B12" i="4" a="1"/>
  <c r="M2" i="4" a="1"/>
  <c r="I18" i="4" a="1"/>
  <c r="K3" i="4" a="1"/>
  <c r="D20" i="4" a="1"/>
  <c r="L20" i="4" a="1"/>
  <c r="M7" i="4" a="1"/>
  <c r="I12" i="4" a="1"/>
  <c r="M19" i="4" a="1"/>
  <c r="M6" i="4" a="1"/>
  <c r="I4" i="4" a="1"/>
  <c r="I22" i="4" a="1"/>
  <c r="I21" i="4" a="1"/>
  <c r="B3" i="4" a="1"/>
  <c r="J22" i="4" a="1"/>
  <c r="B2" i="4" a="1"/>
  <c r="K11" i="4" a="1"/>
  <c r="D16" i="4" a="1"/>
  <c r="E19" i="4" a="1"/>
  <c r="H11" i="4" a="1"/>
  <c r="D14" i="4" a="1"/>
  <c r="G8" i="4" a="1"/>
  <c r="J6" i="4" a="1"/>
  <c r="H17" i="4" a="1"/>
  <c r="G5" i="4" a="1"/>
  <c r="F20" i="4" a="1"/>
  <c r="D18" i="4" a="1"/>
  <c r="C4" i="4" a="1"/>
  <c r="C6" i="4" a="1"/>
  <c r="B18" i="4" a="1"/>
  <c r="J7" i="4" a="1"/>
  <c r="I2" i="4" a="1"/>
  <c r="F10" i="4" a="1"/>
  <c r="K9" i="4" a="1"/>
  <c r="H7" i="4" a="1"/>
  <c r="K10" i="4" a="1"/>
  <c r="D2" i="4" a="1"/>
  <c r="I8" i="4" a="1"/>
  <c r="C2" i="4" a="1"/>
  <c r="D15" i="4" a="1"/>
  <c r="D22" i="4" a="1"/>
  <c r="K15" i="4" a="1"/>
  <c r="D8" i="4" a="1"/>
  <c r="L18" i="4" a="1"/>
  <c r="M13" i="4" a="1"/>
  <c r="K7" i="4" a="1"/>
  <c r="B4" i="4" a="1"/>
  <c r="F6" i="4" a="1"/>
  <c r="F16" i="4" a="1"/>
  <c r="L17" i="4" a="1"/>
  <c r="E17" i="4" a="1"/>
  <c r="K2" i="4" a="1"/>
  <c r="J12" i="4" a="1"/>
  <c r="M16" i="4" a="1"/>
  <c r="E6" i="4" a="1"/>
  <c r="M3" i="4" a="1"/>
  <c r="H12" i="4" a="1"/>
  <c r="H2" i="4" a="1"/>
  <c r="B7" i="4" a="1"/>
  <c r="B9" i="4" a="1"/>
  <c r="G10" i="4" a="1"/>
  <c r="M12" i="4" a="1"/>
  <c r="F13" i="4" a="1"/>
  <c r="E20" i="4" a="1"/>
  <c r="J9" i="4" a="1"/>
  <c r="M18" i="4" a="1"/>
  <c r="D4" i="4" a="1"/>
  <c r="L19" i="4" a="1"/>
  <c r="E13" i="4" a="1"/>
  <c r="H4" i="4" a="1"/>
  <c r="L9" i="4" a="1"/>
  <c r="C7" i="4" a="1"/>
  <c r="M8" i="4" a="1"/>
  <c r="E8" i="4" a="1"/>
  <c r="L4" i="4" a="1"/>
  <c r="H18" i="4" a="1"/>
  <c r="C16" i="4" a="1"/>
  <c r="L3" i="4" a="1"/>
  <c r="L12" i="4" a="1"/>
  <c r="F22" i="4" a="1"/>
  <c r="C8" i="4" a="1"/>
  <c r="L14" i="4" a="1"/>
  <c r="B21" i="4" a="1"/>
  <c r="K6" i="4" a="1"/>
  <c r="L21" i="4" a="1"/>
  <c r="D12" i="4" a="1"/>
  <c r="G22" i="4" a="1"/>
  <c r="B11" i="4" a="1"/>
  <c r="I15" i="4" a="1"/>
  <c r="M20" i="4" a="1"/>
  <c r="B20" i="4" a="1"/>
  <c r="E16" i="4" a="1"/>
  <c r="G9" i="4" a="1"/>
  <c r="F5" i="4" a="1"/>
  <c r="I9" i="4" a="1"/>
  <c r="H5" i="4" a="1"/>
  <c r="K19" i="4" a="1"/>
  <c r="E21" i="4" a="1"/>
  <c r="H8" i="4" a="1"/>
  <c r="L8" i="4" a="1"/>
  <c r="K16" i="4" a="1"/>
  <c r="F2" i="4" a="1"/>
  <c r="B13" i="4" a="1"/>
  <c r="E2" i="4" a="1"/>
  <c r="E3" i="4" a="1"/>
  <c r="M11" i="4" a="1"/>
  <c r="D9" i="4" a="1"/>
  <c r="G17" i="4" a="1"/>
  <c r="J13" i="4" a="1"/>
  <c r="G20" i="4" a="1"/>
  <c r="H20" i="4" a="1"/>
  <c r="K12" i="4" a="1"/>
  <c r="B14" i="4" a="1"/>
  <c r="G7" i="4" a="1"/>
  <c r="M10" i="4" a="1"/>
  <c r="J19" i="4" a="1"/>
  <c r="H16" i="4" a="1"/>
  <c r="C12" i="4" a="1"/>
  <c r="G4" i="4" a="1"/>
  <c r="G21" i="4" a="1"/>
  <c r="D6" i="4" a="1"/>
  <c r="M22" i="4" a="1"/>
  <c r="H3" i="4" a="1"/>
  <c r="I14" i="4" a="1"/>
  <c r="L13" i="4" a="1"/>
  <c r="H15" i="4" a="1"/>
  <c r="D3" i="4" a="1"/>
  <c r="I7" i="4" a="1"/>
  <c r="M14" i="4" a="1"/>
  <c r="C3" i="4" a="1"/>
  <c r="H6" i="4" a="1"/>
  <c r="F3" i="4" a="1"/>
  <c r="H21" i="4" a="1"/>
  <c r="D7" i="4" a="1"/>
  <c r="J14" i="4" a="1"/>
  <c r="F7" i="4" a="1"/>
  <c r="G19" i="4" a="1"/>
  <c r="B8" i="4" a="1"/>
  <c r="E5" i="4" a="1"/>
  <c r="F21" i="4" a="1"/>
  <c r="K21" i="4" a="1"/>
  <c r="G2" i="4" a="1"/>
  <c r="I19" i="4" a="1"/>
  <c r="J2" i="4" a="1"/>
  <c r="F11" i="4" a="1"/>
  <c r="I16" i="4" a="1"/>
  <c r="F4" i="4" a="1"/>
  <c r="E22" i="4" a="1"/>
  <c r="J18" i="4" a="1"/>
  <c r="B16" i="4" a="1"/>
  <c r="J15" i="4" a="1"/>
  <c r="J11" i="4" a="1"/>
  <c r="I17" i="4" a="1"/>
  <c r="F18" i="4" a="1"/>
  <c r="M5" i="4" a="1"/>
  <c r="E12" i="4" a="1"/>
  <c r="G6" i="4" a="1"/>
  <c r="C19" i="4" a="1"/>
  <c r="K14" i="4" a="1"/>
  <c r="C10" i="4" a="1"/>
  <c r="C17" i="4" a="1"/>
  <c r="K18" i="4" a="1"/>
  <c r="G16" i="4" a="1"/>
  <c r="C22" i="4" a="1"/>
  <c r="H9" i="4" a="1"/>
  <c r="K8" i="4" a="1"/>
  <c r="M17" i="4" a="1"/>
  <c r="C18" i="4" a="1"/>
  <c r="I10" i="4" a="1"/>
  <c r="I6" i="4" a="1"/>
  <c r="F8" i="4" a="1"/>
  <c r="L5" i="4" a="1"/>
  <c r="J4" i="4" a="1"/>
  <c r="L15" i="4" a="1"/>
  <c r="D13" i="4" a="1"/>
  <c r="J21" i="4" a="1"/>
  <c r="G3" i="4" a="1"/>
  <c r="K5" i="4" a="1"/>
  <c r="C15" i="4" a="1"/>
  <c r="B15" i="4" a="1"/>
  <c r="E18" i="4" a="1"/>
  <c r="C14" i="4" a="1"/>
  <c r="C21" i="4" a="1"/>
  <c r="B6" i="4" a="1"/>
  <c r="M9" i="4" a="1"/>
  <c r="C13" i="4" a="1"/>
  <c r="K4" i="4" a="1"/>
  <c r="E10" i="4" a="1"/>
  <c r="M15" i="4" a="1"/>
  <c r="L22" i="4" a="1"/>
  <c r="I13" i="4" a="1"/>
  <c r="B10" i="4" a="1"/>
  <c r="G12" i="4" a="1"/>
  <c r="D10" i="4" a="1"/>
  <c r="I11" i="4" a="1"/>
  <c r="F9" i="4" a="1"/>
  <c r="G14" i="4" a="1"/>
  <c r="B5" i="4" a="1"/>
  <c r="E4" i="4" a="1"/>
  <c r="L12" i="4" l="1"/>
  <c r="C7" i="4"/>
  <c r="L17" i="4"/>
  <c r="F10" i="4"/>
  <c r="E12" i="4"/>
  <c r="E10" i="4"/>
  <c r="F5" i="4"/>
  <c r="L4" i="4"/>
  <c r="I6" i="4"/>
  <c r="K9" i="4"/>
  <c r="G19" i="4"/>
  <c r="E15" i="4"/>
  <c r="E7" i="4"/>
  <c r="F16" i="4"/>
  <c r="D10" i="4"/>
  <c r="M22" i="4"/>
  <c r="J12" i="4"/>
  <c r="I2" i="4"/>
  <c r="G21" i="4"/>
  <c r="F17" i="4"/>
  <c r="H14" i="4"/>
  <c r="D12" i="4"/>
  <c r="L6" i="4"/>
  <c r="L5" i="4"/>
  <c r="I10" i="4"/>
  <c r="E11" i="4"/>
  <c r="C6" i="4"/>
  <c r="I13" i="4"/>
  <c r="J4" i="4"/>
  <c r="C3" i="4"/>
  <c r="D13" i="4"/>
  <c r="F21" i="4"/>
  <c r="I15" i="4"/>
  <c r="I14" i="4"/>
  <c r="C11" i="4"/>
  <c r="L10" i="4"/>
  <c r="G18" i="4"/>
  <c r="J2" i="4"/>
  <c r="M4" i="4"/>
  <c r="K2" i="4"/>
  <c r="H7" i="4"/>
  <c r="F20" i="4"/>
  <c r="B3" i="4"/>
  <c r="F18" i="4"/>
  <c r="I7" i="4"/>
  <c r="J14" i="4"/>
  <c r="M13" i="4"/>
  <c r="D3" i="4"/>
  <c r="C21" i="4"/>
  <c r="D9" i="4"/>
  <c r="G10" i="4"/>
  <c r="B4" i="4"/>
  <c r="E6" i="4"/>
  <c r="M2" i="4"/>
  <c r="K19" i="4"/>
  <c r="G11" i="4"/>
  <c r="K4" i="4"/>
  <c r="D22" i="4"/>
  <c r="J18" i="4"/>
  <c r="E18" i="4"/>
  <c r="F14" i="4"/>
  <c r="H20" i="4"/>
  <c r="B10" i="4"/>
  <c r="K14" i="4"/>
  <c r="L13" i="4"/>
  <c r="M19" i="4"/>
  <c r="G6" i="4"/>
  <c r="E2" i="4"/>
  <c r="F19" i="4"/>
  <c r="B5" i="4"/>
  <c r="L9" i="4"/>
  <c r="G12" i="4"/>
  <c r="I22" i="4"/>
  <c r="C19" i="4"/>
  <c r="M9" i="4"/>
  <c r="B15" i="4"/>
  <c r="J21" i="4"/>
  <c r="D19" i="4"/>
  <c r="I4" i="4"/>
  <c r="F6" i="4"/>
  <c r="H9" i="4"/>
  <c r="L20" i="4"/>
  <c r="L8" i="4"/>
  <c r="E8" i="4"/>
  <c r="H18" i="4"/>
  <c r="B17" i="4"/>
  <c r="C20" i="4"/>
  <c r="C16" i="4"/>
  <c r="D21" i="4"/>
  <c r="B14" i="4"/>
  <c r="C15" i="4"/>
  <c r="D15" i="4"/>
  <c r="E21" i="4"/>
  <c r="G7" i="4"/>
  <c r="E20" i="4"/>
  <c r="J16" i="4"/>
  <c r="B19" i="4"/>
  <c r="M14" i="4"/>
  <c r="E17" i="4"/>
  <c r="I19" i="4"/>
  <c r="J20" i="4"/>
  <c r="G22" i="4"/>
  <c r="G8" i="4"/>
  <c r="I18" i="4"/>
  <c r="J17" i="4"/>
  <c r="C9" i="4"/>
  <c r="F8" i="4"/>
  <c r="I5" i="4"/>
  <c r="L3" i="4"/>
  <c r="H6" i="4"/>
  <c r="M10" i="4"/>
  <c r="L19" i="4"/>
  <c r="K22" i="4"/>
  <c r="B13" i="4"/>
  <c r="C17" i="4"/>
  <c r="K17" i="4"/>
  <c r="F15" i="4"/>
  <c r="D8" i="4"/>
  <c r="E13" i="4"/>
  <c r="J9" i="4"/>
  <c r="D6" i="4"/>
  <c r="D17" i="4"/>
  <c r="E19" i="4"/>
  <c r="M6" i="4"/>
  <c r="D16" i="4"/>
  <c r="F7" i="4"/>
  <c r="D4" i="4"/>
  <c r="C4" i="4"/>
  <c r="L11" i="4"/>
  <c r="E22" i="4"/>
  <c r="F12" i="4"/>
  <c r="H10" i="4"/>
  <c r="K11" i="4"/>
  <c r="B16" i="4"/>
  <c r="C2" i="4"/>
  <c r="J22" i="4"/>
  <c r="J7" i="4"/>
  <c r="H15" i="4"/>
  <c r="M8" i="4"/>
  <c r="C18" i="4"/>
  <c r="M5" i="4"/>
  <c r="B6" i="4"/>
  <c r="L21" i="4"/>
  <c r="L22" i="4"/>
  <c r="G14" i="4"/>
  <c r="E3" i="4"/>
  <c r="I8" i="4"/>
  <c r="M12" i="4"/>
  <c r="F13" i="4"/>
  <c r="B7" i="4"/>
  <c r="H2" i="4"/>
  <c r="K3" i="4"/>
  <c r="J6" i="4"/>
  <c r="J19" i="4"/>
  <c r="M16" i="4"/>
  <c r="G5" i="4"/>
  <c r="E4" i="4"/>
  <c r="M20" i="4"/>
  <c r="M21" i="4"/>
  <c r="M3" i="4"/>
  <c r="B22" i="4"/>
  <c r="B18" i="4"/>
  <c r="K10" i="4"/>
  <c r="J3" i="4"/>
  <c r="H4" i="4"/>
  <c r="M7" i="4"/>
  <c r="E9" i="4"/>
  <c r="G4" i="4"/>
  <c r="C14" i="4"/>
  <c r="E14" i="4"/>
  <c r="J10" i="4"/>
  <c r="B20" i="4"/>
  <c r="K5" i="4"/>
  <c r="I12" i="4"/>
  <c r="K8" i="4"/>
  <c r="I16" i="4"/>
  <c r="J13" i="4"/>
  <c r="H19" i="4"/>
  <c r="F2" i="4"/>
  <c r="D11" i="4"/>
  <c r="K15" i="4"/>
  <c r="H8" i="4"/>
  <c r="B12" i="4"/>
  <c r="E5" i="4"/>
  <c r="B11" i="4"/>
  <c r="H21" i="4"/>
  <c r="L2" i="4"/>
  <c r="I21" i="4"/>
  <c r="C8" i="4"/>
  <c r="F11" i="4"/>
  <c r="B8" i="4"/>
  <c r="C10" i="4"/>
  <c r="K21" i="4"/>
  <c r="H12" i="4"/>
  <c r="G17" i="4"/>
  <c r="K20" i="4"/>
  <c r="H11" i="4"/>
  <c r="G20" i="4"/>
  <c r="F22" i="4"/>
  <c r="L18" i="4"/>
  <c r="G15" i="4"/>
  <c r="D18" i="4"/>
  <c r="M17" i="4"/>
  <c r="H13" i="4"/>
  <c r="C13" i="4"/>
  <c r="K6" i="4"/>
  <c r="K13" i="4"/>
  <c r="B2" i="4"/>
  <c r="K16" i="4"/>
  <c r="H17" i="4"/>
  <c r="G9" i="4"/>
  <c r="J15" i="4"/>
  <c r="D7" i="4"/>
  <c r="L7" i="4"/>
  <c r="H5" i="4"/>
  <c r="K18" i="4"/>
  <c r="H16" i="4"/>
  <c r="J8" i="4"/>
  <c r="E16" i="4"/>
  <c r="D5" i="4"/>
  <c r="H22" i="4"/>
  <c r="L14" i="4"/>
  <c r="C12" i="4"/>
  <c r="F4" i="4"/>
  <c r="G16" i="4"/>
  <c r="G2" i="4"/>
  <c r="M18" i="4"/>
  <c r="M15" i="4"/>
  <c r="J11" i="4"/>
  <c r="D14" i="4"/>
  <c r="K12" i="4"/>
  <c r="D2" i="4"/>
  <c r="I20" i="4"/>
  <c r="C5" i="4"/>
  <c r="F9" i="4"/>
  <c r="I17" i="4"/>
  <c r="B21" i="4"/>
  <c r="D20" i="4"/>
  <c r="L16" i="4"/>
  <c r="K7" i="4"/>
  <c r="G13" i="4"/>
  <c r="I9" i="4"/>
  <c r="M11" i="4"/>
  <c r="J5" i="4"/>
  <c r="I11" i="4"/>
  <c r="B9" i="4"/>
  <c r="L15" i="4"/>
  <c r="C22" i="4"/>
  <c r="G3" i="4"/>
  <c r="H3" i="4"/>
  <c r="F3" i="4"/>
  <c r="L14" i="3"/>
  <c r="L14" i="1"/>
  <c r="I3" i="4" a="1"/>
  <c r="L23" i="4" l="1" a="1"/>
  <c r="L23" i="4" s="1"/>
  <c r="M23" i="4" a="1"/>
  <c r="M23" i="4" s="1"/>
  <c r="J23" i="4" a="1"/>
  <c r="J23" i="4" s="1"/>
  <c r="K23" i="4" a="1"/>
  <c r="K23" i="4" s="1"/>
  <c r="B23" i="4"/>
  <c r="C23" i="4"/>
  <c r="D23" i="4"/>
  <c r="E23" i="4"/>
  <c r="F23" i="4"/>
  <c r="H23" i="4"/>
  <c r="G23" i="4"/>
  <c r="I3" i="4"/>
  <c r="I23" i="4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<sst xmlns="http://schemas.openxmlformats.org/spreadsheetml/2006/main" count="414" uniqueCount="71">
  <si>
    <t>Monat</t>
  </si>
  <si>
    <t>Jahr</t>
  </si>
  <si>
    <t>Einspeisung</t>
  </si>
  <si>
    <t>Bezug</t>
  </si>
  <si>
    <t>Produktion</t>
  </si>
  <si>
    <t>Verbrauch</t>
  </si>
  <si>
    <t>Ertrag Einspeisung</t>
  </si>
  <si>
    <t>Betrag Zukauf</t>
  </si>
  <si>
    <t>Betrag Verbrauch</t>
  </si>
  <si>
    <t>Einsparung</t>
  </si>
  <si>
    <t>Preis VK</t>
  </si>
  <si>
    <t>Preis EK</t>
  </si>
  <si>
    <t>Summen</t>
  </si>
  <si>
    <t>Eigenverbrauch</t>
  </si>
  <si>
    <t>Autarkie</t>
  </si>
  <si>
    <t>Einspeisung2</t>
  </si>
  <si>
    <t>Netzbezug</t>
  </si>
  <si>
    <t>Bilanz</t>
  </si>
  <si>
    <t>Einspeisung in %</t>
  </si>
  <si>
    <t>Netzbezug in %</t>
  </si>
  <si>
    <t>Eigenverbrauch in %</t>
  </si>
  <si>
    <t>Autarkiegrad</t>
  </si>
  <si>
    <t>Einspeisung kWh</t>
  </si>
  <si>
    <t>Bezug kWh</t>
  </si>
  <si>
    <t>Produktion kWh</t>
  </si>
  <si>
    <t>Verbrauch kWh</t>
  </si>
  <si>
    <t>C14</t>
  </si>
  <si>
    <t>D14</t>
  </si>
  <si>
    <t>E14</t>
  </si>
  <si>
    <t>F14</t>
  </si>
  <si>
    <t>I14</t>
  </si>
  <si>
    <t>J14</t>
  </si>
  <si>
    <t>K14</t>
  </si>
  <si>
    <t>L14</t>
  </si>
  <si>
    <t>M14</t>
  </si>
  <si>
    <t>N14</t>
  </si>
  <si>
    <t>O14</t>
  </si>
  <si>
    <t>P14</t>
  </si>
  <si>
    <t>SUMMEN</t>
  </si>
  <si>
    <t>M</t>
  </si>
  <si>
    <t>J</t>
  </si>
  <si>
    <t>Brennwert 
kWh/m³</t>
  </si>
  <si>
    <t>Einspeisung
kWh</t>
  </si>
  <si>
    <t>Bezug
kWh</t>
  </si>
  <si>
    <t>Prod.
kWh</t>
  </si>
  <si>
    <t>Verbrauch
kWh</t>
  </si>
  <si>
    <t>Preis VK
€</t>
  </si>
  <si>
    <t>Preis EK
€</t>
  </si>
  <si>
    <t>Ertrag Verkauf
€</t>
  </si>
  <si>
    <t>Betrag Zukauf
€</t>
  </si>
  <si>
    <t>Betrag Verbrauch
€</t>
  </si>
  <si>
    <t>Bilanz
€</t>
  </si>
  <si>
    <t>Eigenverbrauch
%</t>
  </si>
  <si>
    <t>Autarkie
%</t>
  </si>
  <si>
    <t>Einspeisung
%</t>
  </si>
  <si>
    <t>Netzbezug
%</t>
  </si>
  <si>
    <t>Verbrauch
m³</t>
  </si>
  <si>
    <t>Zustandszahl
fix</t>
  </si>
  <si>
    <t>Preis kWh
€</t>
  </si>
  <si>
    <t>Gaskosten
€</t>
  </si>
  <si>
    <t>Gaszähler Start
m³</t>
  </si>
  <si>
    <t>Gaszähler Ende
m³</t>
  </si>
  <si>
    <t>Verbrauch Gas
kWh</t>
  </si>
  <si>
    <t>Strom</t>
  </si>
  <si>
    <t>Gas</t>
  </si>
  <si>
    <t>Energie</t>
  </si>
  <si>
    <t>Einkauf</t>
  </si>
  <si>
    <t>Abschlag</t>
  </si>
  <si>
    <t>Nachzahlung</t>
  </si>
  <si>
    <t>Gasabrechnung 19.12.2021 bei Stand 39879,348</t>
  </si>
  <si>
    <t>Stromabrechnung 19.12.2021 bei Stand 9354,0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</si>
</sst>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€&quot;"/>
    <numFmt numFmtId="165" formatCode="#,##0.000\ _€"/>
    <numFmt numFmtId="166" formatCode="#,##0.00000\ &quot;€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2" fontId="0" fillId="0" borderId="0" xfId="0" applyNumberFormat="1"/>
    <xf numFmtId="164" fontId="0" fillId="0" borderId="0" xfId="0" applyNumberFormat="1"/>
    <xf numFmtId="16" fontId="1" fillId="0" borderId="0" xfId="0" applyNumberFormat="1" applyFont="1"/>
    <xf numFmtId="0" fontId="1" fillId="0" borderId="0" xfId="0" applyFont="1"/>
    <xf numFmtId="2" fontId="1" fillId="0" borderId="0" xfId="0" applyNumberFormat="1" applyFont="1"/>
    <xf numFmtId="164" fontId="1" fillId="0" borderId="0" xfId="0" applyNumberFormat="1" applyFont="1"/>
    <xf numFmtId="9" fontId="0" fillId="0" borderId="0" xfId="0" applyNumberFormat="1"/>
    <xf numFmtId="9" fontId="0" fillId="0" borderId="1" xfId="0" applyNumberFormat="1" applyBorder="1"/>
    <xf numFmtId="9" fontId="0" fillId="0" borderId="2" xfId="0" applyNumberFormat="1" applyBorder="1"/>
    <xf numFmtId="9" fontId="0" fillId="0" borderId="3" xfId="0" applyNumberFormat="1" applyBorder="1"/>
    <xf numFmtId="9" fontId="0" fillId="0" borderId="4" xfId="0" applyNumberFormat="1" applyBorder="1"/>
    <xf numFmtId="9" fontId="0" fillId="0" borderId="0" xfId="0" applyNumberFormat="1" applyBorder="1"/>
    <xf numFmtId="9" fontId="0" fillId="0" borderId="5" xfId="0" applyNumberFormat="1" applyBorder="1"/>
    <xf numFmtId="9" fontId="1" fillId="0" borderId="6" xfId="0" applyNumberFormat="1" applyFont="1" applyBorder="1"/>
    <xf numFmtId="9" fontId="1" fillId="0" borderId="7" xfId="0" applyNumberFormat="1" applyFont="1" applyBorder="1"/>
    <xf numFmtId="9" fontId="1" fillId="0" borderId="8" xfId="0" applyNumberFormat="1" applyFont="1" applyBorder="1"/>
    <xf numFmtId="9" fontId="1" fillId="0" borderId="11" xfId="0" applyNumberFormat="1" applyFont="1" applyBorder="1"/>
    <xf numFmtId="9" fontId="1" fillId="0" borderId="9" xfId="0" applyNumberFormat="1" applyFont="1" applyBorder="1"/>
    <xf numFmtId="9" fontId="1" fillId="0" borderId="10" xfId="0" applyNumberFormat="1" applyFont="1" applyBorder="1"/>
    <xf numFmtId="165" fontId="0" fillId="0" borderId="0" xfId="0" applyNumberFormat="1"/>
    <xf numFmtId="165" fontId="1" fillId="0" borderId="0" xfId="0" applyNumberFormat="1" applyFont="1"/>
    <xf numFmtId="0" fontId="1" fillId="2" borderId="0" xfId="0" applyFont="1" applyFill="1"/>
    <xf numFmtId="2" fontId="1" fillId="2" borderId="0" xfId="0" applyNumberFormat="1" applyFont="1" applyFill="1"/>
    <xf numFmtId="9" fontId="1" fillId="2" borderId="0" xfId="0" applyNumberFormat="1" applyFont="1" applyFill="1"/>
    <xf numFmtId="0" fontId="0" fillId="0" borderId="0" xfId="0" applyAlignment="1">
      <alignment wrapText="1"/>
    </xf>
    <xf numFmtId="165" fontId="0" fillId="0" borderId="0" xfId="0" applyNumberFormat="1" applyAlignment="1">
      <alignment wrapText="1"/>
    </xf>
    <xf numFmtId="9" fontId="0" fillId="0" borderId="1" xfId="0" applyNumberFormat="1" applyBorder="1" applyAlignment="1">
      <alignment wrapText="1"/>
    </xf>
    <xf numFmtId="9" fontId="0" fillId="0" borderId="2" xfId="0" applyNumberFormat="1" applyBorder="1" applyAlignment="1">
      <alignment wrapText="1"/>
    </xf>
    <xf numFmtId="9" fontId="0" fillId="0" borderId="3" xfId="0" applyNumberFormat="1" applyBorder="1" applyAlignment="1">
      <alignment wrapText="1"/>
    </xf>
    <xf numFmtId="164" fontId="0" fillId="0" borderId="0" xfId="0" applyNumberFormat="1" applyAlignment="1">
      <alignment wrapText="1"/>
    </xf>
    <xf numFmtId="166" fontId="0" fillId="0" borderId="0" xfId="0" applyNumberFormat="1" applyAlignment="1">
      <alignment wrapText="1"/>
    </xf>
    <xf numFmtId="166" fontId="0" fillId="0" borderId="0" xfId="0" applyNumberFormat="1"/>
    <xf numFmtId="0" fontId="1" fillId="3" borderId="0" xfId="0" applyFont="1" applyFill="1"/>
    <xf numFmtId="164" fontId="1" fillId="3" borderId="0" xfId="0" applyNumberFormat="1" applyFont="1" applyFill="1"/>
  </cellXfs>
  <cellStyles count="1">
    <cellStyle name="Standard" xfId="0" builtinId="0"/>
  </cellStyles>
  <dxfs count="324">
    <dxf>
      <numFmt numFmtId="13" formatCode="0%"/>
    </dxf>
    <dxf>
      <numFmt numFmtId="13" formatCode="0%"/>
    </dxf>
    <dxf>
      <numFmt numFmtId="13" formatCode="0%"/>
    </dxf>
    <dxf>
      <numFmt numFmtId="13" formatCode="0%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3" formatCode="0%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13" formatCode="0%"/>
    </dxf>
    <dxf>
      <numFmt numFmtId="13" formatCode="0%"/>
    </dxf>
    <dxf>
      <numFmt numFmtId="13" formatCode="0%"/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3" formatCode="0%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13" formatCode="0%"/>
    </dxf>
    <dxf>
      <numFmt numFmtId="13" formatCode="0%"/>
    </dxf>
    <dxf>
      <numFmt numFmtId="13" formatCode="0%"/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3" formatCode="0%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13" formatCode="0%"/>
    </dxf>
    <dxf>
      <numFmt numFmtId="13" formatCode="0%"/>
    </dxf>
    <dxf>
      <numFmt numFmtId="13" formatCode="0%"/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3" formatCode="0%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13" formatCode="0%"/>
    </dxf>
    <dxf>
      <numFmt numFmtId="13" formatCode="0%"/>
    </dxf>
    <dxf>
      <numFmt numFmtId="13" formatCode="0%"/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3" formatCode="0%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13" formatCode="0%"/>
    </dxf>
    <dxf>
      <numFmt numFmtId="13" formatCode="0%"/>
    </dxf>
    <dxf>
      <numFmt numFmtId="13" formatCode="0%"/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3" formatCode="0%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13" formatCode="0%"/>
    </dxf>
    <dxf>
      <numFmt numFmtId="13" formatCode="0%"/>
    </dxf>
    <dxf>
      <numFmt numFmtId="13" formatCode="0%"/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3" formatCode="0%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13" formatCode="0%"/>
    </dxf>
    <dxf>
      <numFmt numFmtId="13" formatCode="0%"/>
    </dxf>
    <dxf>
      <numFmt numFmtId="13" formatCode="0%"/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3" formatCode="0%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13" formatCode="0%"/>
    </dxf>
    <dxf>
      <numFmt numFmtId="13" formatCode="0%"/>
    </dxf>
    <dxf>
      <numFmt numFmtId="13" formatCode="0%"/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3" formatCode="0%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13" formatCode="0%"/>
    </dxf>
    <dxf>
      <numFmt numFmtId="13" formatCode="0%"/>
    </dxf>
    <dxf>
      <numFmt numFmtId="13" formatCode="0%"/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3" formatCode="0%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13" formatCode="0%"/>
    </dxf>
    <dxf>
      <numFmt numFmtId="13" formatCode="0%"/>
    </dxf>
    <dxf>
      <numFmt numFmtId="13" formatCode="0%"/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3" formatCode="0%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13" formatCode="0%"/>
    </dxf>
    <dxf>
      <numFmt numFmtId="13" formatCode="0%"/>
    </dxf>
    <dxf>
      <numFmt numFmtId="13" formatCode="0%"/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3" formatCode="0%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13" formatCode="0%"/>
    </dxf>
    <dxf>
      <numFmt numFmtId="13" formatCode="0%"/>
    </dxf>
    <dxf>
      <numFmt numFmtId="13" formatCode="0%"/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3" formatCode="0%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13" formatCode="0%"/>
    </dxf>
    <dxf>
      <numFmt numFmtId="13" formatCode="0%"/>
    </dxf>
    <dxf>
      <numFmt numFmtId="13" formatCode="0%"/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3" formatCode="0%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13" formatCode="0%"/>
    </dxf>
    <dxf>
      <numFmt numFmtId="13" formatCode="0%"/>
    </dxf>
    <dxf>
      <numFmt numFmtId="13" formatCode="0%"/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3" formatCode="0%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13" formatCode="0%"/>
    </dxf>
    <dxf>
      <numFmt numFmtId="13" formatCode="0%"/>
    </dxf>
    <dxf>
      <numFmt numFmtId="13" formatCode="0%"/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3" formatCode="0%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13" formatCode="0%"/>
    </dxf>
    <dxf>
      <numFmt numFmtId="13" formatCode="0%"/>
    </dxf>
    <dxf>
      <numFmt numFmtId="13" formatCode="0%"/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3" formatCode="0%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13" formatCode="0%"/>
    </dxf>
    <dxf>
      <numFmt numFmtId="13" formatCode="0%"/>
    </dxf>
    <dxf>
      <numFmt numFmtId="13" formatCode="0%"/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3" formatCode="0%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13" formatCode="0%"/>
    </dxf>
    <dxf>
      <numFmt numFmtId="13" formatCode="0%"/>
    </dxf>
    <dxf>
      <numFmt numFmtId="13" formatCode="0%"/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6" formatCode="#,##0.00000\ &quot;€&quot;"/>
    </dxf>
    <dxf>
      <numFmt numFmtId="0" formatCode="General"/>
    </dxf>
    <dxf>
      <numFmt numFmtId="0" formatCode="General"/>
    </dxf>
    <dxf>
      <numFmt numFmtId="13" formatCode="0%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13" formatCode="0%"/>
    </dxf>
    <dxf>
      <numFmt numFmtId="13" formatCode="0%"/>
    </dxf>
    <dxf>
      <numFmt numFmtId="13" formatCode="0%"/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5" formatCode="#,##0.000\ _€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6" formatCode="#,##0.00000\ &quot;€&quot;"/>
    </dxf>
    <dxf>
      <numFmt numFmtId="0" formatCode="General"/>
    </dxf>
    <dxf>
      <numFmt numFmtId="0" formatCode="General"/>
    </dxf>
    <dxf>
      <numFmt numFmtId="13" formatCode="0%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13" formatCode="0%"/>
    </dxf>
    <dxf>
      <numFmt numFmtId="13" formatCode="0%"/>
    </dxf>
    <dxf>
      <numFmt numFmtId="13" formatCode="0%"/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5" formatCode="#,##0.000\ _€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13" formatCode="0%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13" formatCode="0%"/>
    </dxf>
    <dxf>
      <font>
        <b/>
      </font>
      <numFmt numFmtId="13" formatCode="0%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numFmt numFmtId="13" formatCode="0%"/>
      <border diagonalUp="0" diagonalDown="0" outline="0">
        <left style="medium">
          <color indexed="64"/>
        </left>
        <right/>
        <top/>
        <bottom/>
      </border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5" formatCode="#,##0.000\ _€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F714A7E-0D22-4E4C-B9EE-51FDC8DE4865}" name="Tabelle1" displayName="Tabelle1" ref="A1:P14" totalsRowShown="0">
  <autoFilter ref="A1:P14" xr:uid="{90926D6A-F614-4CE3-9558-D19D8678DEF9}"/>
  <tableColumns count="16">
    <tableColumn id="1" xr3:uid="{1FB83DF7-CF98-4935-9226-92E5C55DF1CC}" name="Monat"/>
    <tableColumn id="2" xr3:uid="{56CF0F07-37F4-43AF-9048-EC70ADC8C4DC}" name="Jahr"/>
    <tableColumn id="3" xr3:uid="{7A3C80BF-CFFF-4DA7-A3C9-2D8DE06088CB}" name="Einspeisung" dataDxfId="323"/>
    <tableColumn id="4" xr3:uid="{DBFF0B1A-2BFF-44AC-AEDD-FFBFB4760272}" name="Bezug" dataDxfId="322"/>
    <tableColumn id="5" xr3:uid="{7F0C515B-354A-4911-B0F4-529F45B76A0D}" name="Produktion" dataDxfId="321"/>
    <tableColumn id="6" xr3:uid="{08152A76-827F-4479-81FE-84E75DD9ABD4}" name="Verbrauch" dataDxfId="320"/>
    <tableColumn id="7" xr3:uid="{4CA7FBA4-9971-4715-BEAE-3FC2BDF1C7C3}" name="Preis VK" dataDxfId="319"/>
    <tableColumn id="8" xr3:uid="{6A052952-EB3F-483C-A270-E31F6B444892}" name="Preis EK" dataDxfId="318"/>
    <tableColumn id="9" xr3:uid="{041CC220-1685-4A0D-BA87-182BA3B5E076}" name="Ertrag Einspeisung" dataDxfId="317">
      <calculatedColumnFormula>G2*C2</calculatedColumnFormula>
    </tableColumn>
    <tableColumn id="10" xr3:uid="{99196054-1F55-417A-A935-650DE42F51BE}" name="Betrag Zukauf" dataDxfId="316">
      <calculatedColumnFormula>H2*D2</calculatedColumnFormula>
    </tableColumn>
    <tableColumn id="11" xr3:uid="{3F01659E-72BF-46F8-BBA5-2D84F5E10DD8}" name="Betrag Verbrauch" dataDxfId="315">
      <calculatedColumnFormula>H2*F2</calculatedColumnFormula>
    </tableColumn>
    <tableColumn id="12" xr3:uid="{FCD511E3-6D8F-4691-A795-5543D9F2CF48}" name="Einsparung" dataDxfId="314">
      <calculatedColumnFormula>K2-J2+I2</calculatedColumnFormula>
    </tableColumn>
    <tableColumn id="15" xr3:uid="{D4C7CEDB-6237-442B-9B95-A44F928DB55D}" name="Eigenverbrauch" dataDxfId="313"/>
    <tableColumn id="16" xr3:uid="{6661FB4C-80FC-4D71-8382-15520A93F66E}" name="Autarkie" dataDxfId="312"/>
    <tableColumn id="17" xr3:uid="{5B86CF47-749D-459B-8574-CD71628E502D}" name="Einspeisung2" dataDxfId="311"/>
    <tableColumn id="18" xr3:uid="{5F8899F3-8AD7-47BD-909A-CA3450AE89C1}" name="Netzbezug" dataDxfId="310"/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E512DAD-D85B-41DA-9835-162BD820BE1B}" name="Tabelle139" displayName="Tabelle139" ref="A1:P14" totalsRowShown="0">
  <autoFilter ref="A1:P14" xr:uid="{90926D6A-F614-4CE3-9558-D19D8678DEF9}"/>
  <tableColumns count="16">
    <tableColumn id="1" xr3:uid="{CE09A80C-693A-4085-A4CC-A21BC18C909E}" name="Monat"/>
    <tableColumn id="2" xr3:uid="{145A15AB-F677-45F1-9DEE-EE96A8BBECB7}" name="Jahr"/>
    <tableColumn id="3" xr3:uid="{49B57F97-60B6-45DC-A1A2-1DEEE9ECA1B9}" name="Einspeisung" dataDxfId="207"/>
    <tableColumn id="4" xr3:uid="{041953A2-9D89-487A-A356-EC1F71C1E6E6}" name="Bezug" dataDxfId="206"/>
    <tableColumn id="5" xr3:uid="{3B0B0FAA-13F6-45B9-8EA0-DCCCE2CDA257}" name="Produktion" dataDxfId="205"/>
    <tableColumn id="6" xr3:uid="{43060BB9-F334-4DD3-8631-C7EE1A4A63D0}" name="Verbrauch" dataDxfId="204"/>
    <tableColumn id="7" xr3:uid="{3F03DA7D-0A0D-4531-9504-67596E8BE94E}" name="Preis VK" dataDxfId="203"/>
    <tableColumn id="8" xr3:uid="{B6119EF8-45D6-450A-BB42-90558DBAF3D9}" name="Preis EK" dataDxfId="202"/>
    <tableColumn id="9" xr3:uid="{E8A25410-2483-4D91-BD55-1132D4387153}" name="Ertrag Einspeisung" dataDxfId="201">
      <calculatedColumnFormula>G2*C2</calculatedColumnFormula>
    </tableColumn>
    <tableColumn id="10" xr3:uid="{D693E7D6-336C-44E0-A2EF-E0AF25509243}" name="Betrag Zukauf" dataDxfId="200">
      <calculatedColumnFormula>H2*D2</calculatedColumnFormula>
    </tableColumn>
    <tableColumn id="11" xr3:uid="{F9346A54-B55F-4485-A13B-6D720655F207}" name="Betrag Verbrauch" dataDxfId="199">
      <calculatedColumnFormula>H2*F2</calculatedColumnFormula>
    </tableColumn>
    <tableColumn id="12" xr3:uid="{56EC21A6-9795-4BA1-9F4B-79E32CE0ED82}" name="Einsparung" dataDxfId="198">
      <calculatedColumnFormula>K2-J2+I2</calculatedColumnFormula>
    </tableColumn>
    <tableColumn id="15" xr3:uid="{76A89C42-34C3-485F-A08C-DA45F24CC6A4}" name="Eigenverbrauch" dataDxfId="197"/>
    <tableColumn id="16" xr3:uid="{D758FDD5-8C45-444B-8A65-73C8FE46B0E5}" name="Autarkie" dataDxfId="196"/>
    <tableColumn id="17" xr3:uid="{3D5A25E3-6D1A-4DDD-835F-89F89E150973}" name="Einspeisung2" dataDxfId="195"/>
    <tableColumn id="18" xr3:uid="{1801B0B2-0524-4EBF-A8B2-24A90BF0B1BF}" name="Netzbezug" dataDxfId="194"/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412B1EF-549F-4A69-9D8F-562198AE6E9A}" name="Tabelle1310" displayName="Tabelle1310" ref="A1:P14" totalsRowShown="0">
  <autoFilter ref="A1:P14" xr:uid="{90926D6A-F614-4CE3-9558-D19D8678DEF9}"/>
  <tableColumns count="16">
    <tableColumn id="1" xr3:uid="{B1A28178-7435-4741-BBA4-472EFC165E99}" name="Monat"/>
    <tableColumn id="2" xr3:uid="{877C2F7B-41E4-4CDB-A61C-05B578D0D73A}" name="Jahr"/>
    <tableColumn id="3" xr3:uid="{EA1616D3-FFB0-409E-8380-CB2703C7BD93}" name="Einspeisung" dataDxfId="193"/>
    <tableColumn id="4" xr3:uid="{60932885-2166-4CDB-B6A7-744CE42838F8}" name="Bezug" dataDxfId="192"/>
    <tableColumn id="5" xr3:uid="{DDE94943-C99A-4875-95C4-727638A73F93}" name="Produktion" dataDxfId="191"/>
    <tableColumn id="6" xr3:uid="{A3254495-24F6-47FB-BA9A-00A60BFD496E}" name="Verbrauch" dataDxfId="190"/>
    <tableColumn id="7" xr3:uid="{7F752AF8-13CA-41B8-A629-05D5A4336B97}" name="Preis VK" dataDxfId="189"/>
    <tableColumn id="8" xr3:uid="{A1BDFEFD-8FDE-4194-9579-5FEC88171747}" name="Preis EK" dataDxfId="188"/>
    <tableColumn id="9" xr3:uid="{EA584218-CFA4-4A33-AD4E-917683EFB81D}" name="Ertrag Einspeisung" dataDxfId="187">
      <calculatedColumnFormula>G2*C2</calculatedColumnFormula>
    </tableColumn>
    <tableColumn id="10" xr3:uid="{B5A5150C-FC8D-44B2-B13D-7DA1B94D9AAC}" name="Betrag Zukauf" dataDxfId="186">
      <calculatedColumnFormula>H2*D2</calculatedColumnFormula>
    </tableColumn>
    <tableColumn id="11" xr3:uid="{4FD5DD69-AC81-4AC6-AB24-6FE2AEE009B6}" name="Betrag Verbrauch" dataDxfId="185">
      <calculatedColumnFormula>H2*F2</calculatedColumnFormula>
    </tableColumn>
    <tableColumn id="12" xr3:uid="{F8F3B7AB-2AB2-4AC8-BC7F-FB20A96CF822}" name="Einsparung" dataDxfId="184">
      <calculatedColumnFormula>K2-J2+I2</calculatedColumnFormula>
    </tableColumn>
    <tableColumn id="15" xr3:uid="{3D781336-E930-4158-B0A1-F32BF0CC216C}" name="Eigenverbrauch" dataDxfId="183"/>
    <tableColumn id="16" xr3:uid="{599294DB-3318-4430-AD58-4A745858999B}" name="Autarkie" dataDxfId="182"/>
    <tableColumn id="17" xr3:uid="{2B599249-9EA3-493F-A410-EB2BE3B80204}" name="Einspeisung2" dataDxfId="181"/>
    <tableColumn id="18" xr3:uid="{E9BA8228-7AED-4B6E-A156-49EDF6E6503C}" name="Netzbezug" dataDxfId="180"/>
  </tableColumns>
  <tableStyleInfo name="TableStyleMedium9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782ED32-CECE-4DB5-87A2-3482F37FF496}" name="Tabelle1311" displayName="Tabelle1311" ref="A1:P14" totalsRowShown="0">
  <autoFilter ref="A1:P14" xr:uid="{90926D6A-F614-4CE3-9558-D19D8678DEF9}"/>
  <tableColumns count="16">
    <tableColumn id="1" xr3:uid="{3DE633FA-ED08-40F4-BC29-AB4BE1A6B398}" name="Monat"/>
    <tableColumn id="2" xr3:uid="{99977A90-3418-40D9-8B1B-6DB1D41FFDD9}" name="Jahr"/>
    <tableColumn id="3" xr3:uid="{E9469B87-2B23-49C3-9B3A-4E3923537960}" name="Einspeisung" dataDxfId="179"/>
    <tableColumn id="4" xr3:uid="{32FD63C5-2D2C-4DF9-A8C8-1FEA57F2C311}" name="Bezug" dataDxfId="178"/>
    <tableColumn id="5" xr3:uid="{C38CDC25-ACEB-4390-BA36-7ED80125E4F8}" name="Produktion" dataDxfId="177"/>
    <tableColumn id="6" xr3:uid="{1340598E-DD19-4399-8F20-C5C5110BA44C}" name="Verbrauch" dataDxfId="176"/>
    <tableColumn id="7" xr3:uid="{A57DF30E-1CDB-41A3-9B22-1D667217BF3A}" name="Preis VK" dataDxfId="175"/>
    <tableColumn id="8" xr3:uid="{66975FCC-5ECB-43FE-9E38-4955B0058519}" name="Preis EK" dataDxfId="174"/>
    <tableColumn id="9" xr3:uid="{D9D40835-1BB0-4B53-9C4C-09279F49D514}" name="Ertrag Einspeisung" dataDxfId="173">
      <calculatedColumnFormula>G2*C2</calculatedColumnFormula>
    </tableColumn>
    <tableColumn id="10" xr3:uid="{8E25200E-B5D7-4456-B045-F20202EAF1E3}" name="Betrag Zukauf" dataDxfId="172">
      <calculatedColumnFormula>H2*D2</calculatedColumnFormula>
    </tableColumn>
    <tableColumn id="11" xr3:uid="{C678AFC4-7E1D-4B90-8340-E95D98A0DA17}" name="Betrag Verbrauch" dataDxfId="171">
      <calculatedColumnFormula>H2*F2</calculatedColumnFormula>
    </tableColumn>
    <tableColumn id="12" xr3:uid="{1B1D7C46-2D38-4479-8C33-3560A08003CF}" name="Einsparung" dataDxfId="170">
      <calculatedColumnFormula>K2-J2+I2</calculatedColumnFormula>
    </tableColumn>
    <tableColumn id="15" xr3:uid="{735B08CE-2AC4-46BC-9A3B-26EA35B61166}" name="Eigenverbrauch" dataDxfId="169"/>
    <tableColumn id="16" xr3:uid="{881AF260-E287-421C-A6E9-7B22D7562C2F}" name="Autarkie" dataDxfId="168"/>
    <tableColumn id="17" xr3:uid="{E6983CD5-296A-445E-BECC-AA3768E0B965}" name="Einspeisung2" dataDxfId="167"/>
    <tableColumn id="18" xr3:uid="{A875EA81-985E-42DC-AC7B-81AD0033E9DC}" name="Netzbezug" dataDxfId="166"/>
  </tableColumns>
  <tableStyleInfo name="TableStyleMedium9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F6FFA00-3C3D-4117-8400-E5783709A8EA}" name="Tabelle1312" displayName="Tabelle1312" ref="A1:P14" totalsRowShown="0">
  <autoFilter ref="A1:P14" xr:uid="{90926D6A-F614-4CE3-9558-D19D8678DEF9}"/>
  <tableColumns count="16">
    <tableColumn id="1" xr3:uid="{D012D868-9BAF-42D6-AB58-8F1D93D218FD}" name="Monat"/>
    <tableColumn id="2" xr3:uid="{352BB0EA-FB4C-4A50-BDDC-8A699DBEA043}" name="Jahr"/>
    <tableColumn id="3" xr3:uid="{5124037B-980A-4B7D-990A-B46BE76C8815}" name="Einspeisung" dataDxfId="165"/>
    <tableColumn id="4" xr3:uid="{0C24D550-2F4C-418C-B9B7-3C2265FC61CC}" name="Bezug" dataDxfId="164"/>
    <tableColumn id="5" xr3:uid="{4FE91CCE-1E19-4CCC-A90E-F84D6714F2FB}" name="Produktion" dataDxfId="163"/>
    <tableColumn id="6" xr3:uid="{CB56DE43-F57E-4FEB-85A4-21EBB3821FBF}" name="Verbrauch" dataDxfId="162"/>
    <tableColumn id="7" xr3:uid="{98C90B46-4441-493F-83FF-9D82DF3F09B9}" name="Preis VK" dataDxfId="161"/>
    <tableColumn id="8" xr3:uid="{0FFA8CE9-A356-409C-A61E-2639C48FCF46}" name="Preis EK" dataDxfId="160"/>
    <tableColumn id="9" xr3:uid="{358C4B52-0014-4FC1-91E3-6D6A00598513}" name="Ertrag Einspeisung" dataDxfId="159">
      <calculatedColumnFormula>G2*C2</calculatedColumnFormula>
    </tableColumn>
    <tableColumn id="10" xr3:uid="{05E389E0-7843-4F38-968E-A25DF59EE15E}" name="Betrag Zukauf" dataDxfId="158">
      <calculatedColumnFormula>H2*D2</calculatedColumnFormula>
    </tableColumn>
    <tableColumn id="11" xr3:uid="{C06111DB-601B-4A9E-A1AB-DC70CEB3F0BA}" name="Betrag Verbrauch" dataDxfId="157">
      <calculatedColumnFormula>H2*F2</calculatedColumnFormula>
    </tableColumn>
    <tableColumn id="12" xr3:uid="{F9173CF5-6258-4585-98AD-DA2B0A96E87A}" name="Einsparung" dataDxfId="156">
      <calculatedColumnFormula>K2-J2+I2</calculatedColumnFormula>
    </tableColumn>
    <tableColumn id="15" xr3:uid="{C8F6178A-F0D8-4E08-AC39-B74D15EFF4D9}" name="Eigenverbrauch" dataDxfId="155"/>
    <tableColumn id="16" xr3:uid="{86C3EBF0-F6E1-4151-91CA-3E161C8FA319}" name="Autarkie" dataDxfId="154"/>
    <tableColumn id="17" xr3:uid="{13B7CBB6-8B83-4BBB-8173-05954B5C0884}" name="Einspeisung2" dataDxfId="153"/>
    <tableColumn id="18" xr3:uid="{B38C9987-D48B-4298-8C44-29A7FAC9429B}" name="Netzbezug" dataDxfId="152"/>
  </tableColumns>
  <tableStyleInfo name="TableStyleMedium9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26C49BFD-00C3-4CF0-8893-56FB27ECD440}" name="Tabelle131213" displayName="Tabelle131213" ref="A1:P14" totalsRowShown="0">
  <autoFilter ref="A1:P14" xr:uid="{90926D6A-F614-4CE3-9558-D19D8678DEF9}"/>
  <tableColumns count="16">
    <tableColumn id="1" xr3:uid="{6068C696-A26A-41F7-B8D3-7A4D606CD139}" name="Monat"/>
    <tableColumn id="2" xr3:uid="{2C5988C8-7CBE-4589-A40F-21E4EBFB6C3D}" name="Jahr"/>
    <tableColumn id="3" xr3:uid="{078E8704-B003-415D-AD01-AF35A540F57A}" name="Einspeisung" dataDxfId="151"/>
    <tableColumn id="4" xr3:uid="{263BFA5A-3DCD-49AE-B219-DD3CF1C62A36}" name="Bezug" dataDxfId="150"/>
    <tableColumn id="5" xr3:uid="{EBFB7197-2BD8-475D-A301-282CF2B416F5}" name="Produktion" dataDxfId="149"/>
    <tableColumn id="6" xr3:uid="{D5C8A6C1-B0BA-4F54-B9FC-F8E830B4A7B7}" name="Verbrauch" dataDxfId="148"/>
    <tableColumn id="7" xr3:uid="{2BE2C357-A268-4BDE-82E9-61622E8773A3}" name="Preis VK" dataDxfId="147"/>
    <tableColumn id="8" xr3:uid="{46689FD4-69AF-41CC-B28A-99194398A36D}" name="Preis EK" dataDxfId="146"/>
    <tableColumn id="9" xr3:uid="{B06C0989-89AB-4E64-A17D-C8AAAFE3A9F4}" name="Ertrag Einspeisung" dataDxfId="145">
      <calculatedColumnFormula>G2*C2</calculatedColumnFormula>
    </tableColumn>
    <tableColumn id="10" xr3:uid="{74187757-73D6-4B65-8AC5-AE0CB975269F}" name="Betrag Zukauf" dataDxfId="144">
      <calculatedColumnFormula>H2*D2</calculatedColumnFormula>
    </tableColumn>
    <tableColumn id="11" xr3:uid="{4A92BC37-29B0-4416-B5EB-B8CD24E4674D}" name="Betrag Verbrauch" dataDxfId="143">
      <calculatedColumnFormula>H2*F2</calculatedColumnFormula>
    </tableColumn>
    <tableColumn id="12" xr3:uid="{B88A73E7-5F4C-4044-8BEA-1BCAFB958337}" name="Einsparung" dataDxfId="142">
      <calculatedColumnFormula>K2-J2+I2</calculatedColumnFormula>
    </tableColumn>
    <tableColumn id="15" xr3:uid="{730E29A2-F332-430F-AC5C-9A02144E9E97}" name="Eigenverbrauch" dataDxfId="141"/>
    <tableColumn id="16" xr3:uid="{800FDDAD-A681-4E9D-AF55-7C63C208A507}" name="Autarkie" dataDxfId="140"/>
    <tableColumn id="17" xr3:uid="{4B29447B-629C-40BA-84FD-457E0B4495AE}" name="Einspeisung2" dataDxfId="139"/>
    <tableColumn id="18" xr3:uid="{163ABDFD-2CDE-478F-B539-A5B81F516E38}" name="Netzbezug" dataDxfId="138"/>
  </tableColumns>
  <tableStyleInfo name="TableStyleMedium9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DEAF178D-E091-40AB-8E6F-E9B3EDDD29FF}" name="Tabelle131214" displayName="Tabelle131214" ref="A1:P14" totalsRowShown="0">
  <autoFilter ref="A1:P14" xr:uid="{90926D6A-F614-4CE3-9558-D19D8678DEF9}"/>
  <tableColumns count="16">
    <tableColumn id="1" xr3:uid="{36F117BB-D3C5-46C2-8796-044EBDC7E942}" name="Monat"/>
    <tableColumn id="2" xr3:uid="{6D4B5412-E453-4875-9352-3312CB1B4C49}" name="Jahr"/>
    <tableColumn id="3" xr3:uid="{7A02C3A4-5195-4FB4-8742-1E17D429C35F}" name="Einspeisung" dataDxfId="137"/>
    <tableColumn id="4" xr3:uid="{E3517408-E8B6-4E59-869A-F2F2F7FA913D}" name="Bezug" dataDxfId="136"/>
    <tableColumn id="5" xr3:uid="{B1FA8561-54EA-41C6-9F57-C9E2CC835C33}" name="Produktion" dataDxfId="135"/>
    <tableColumn id="6" xr3:uid="{08415213-1512-4BE7-85EC-963CE11A4CEC}" name="Verbrauch" dataDxfId="134"/>
    <tableColumn id="7" xr3:uid="{12B59DBA-913D-49D7-AA85-EC79C61107A4}" name="Preis VK" dataDxfId="133"/>
    <tableColumn id="8" xr3:uid="{96776643-5E5F-4085-8F3A-7C93EA173354}" name="Preis EK" dataDxfId="132"/>
    <tableColumn id="9" xr3:uid="{255CD933-FBB6-4583-8E7B-50F2E6B19F34}" name="Ertrag Einspeisung" dataDxfId="131">
      <calculatedColumnFormula>G2*C2</calculatedColumnFormula>
    </tableColumn>
    <tableColumn id="10" xr3:uid="{FE2FDC49-92A0-4C31-AE06-175FD7B57366}" name="Betrag Zukauf" dataDxfId="130">
      <calculatedColumnFormula>H2*D2</calculatedColumnFormula>
    </tableColumn>
    <tableColumn id="11" xr3:uid="{FAF5B1D5-C704-4AF0-87F7-21E46B501261}" name="Betrag Verbrauch" dataDxfId="129">
      <calculatedColumnFormula>H2*F2</calculatedColumnFormula>
    </tableColumn>
    <tableColumn id="12" xr3:uid="{21DD8CD1-13E5-4BD3-B037-B5B1FEC68A6E}" name="Einsparung" dataDxfId="128">
      <calculatedColumnFormula>K2-J2+I2</calculatedColumnFormula>
    </tableColumn>
    <tableColumn id="15" xr3:uid="{C9FE0006-243D-4910-BAD2-D0EA30E4D535}" name="Eigenverbrauch" dataDxfId="127"/>
    <tableColumn id="16" xr3:uid="{EEA12375-FF7A-4F6A-AB65-4A9AE482D909}" name="Autarkie" dataDxfId="126"/>
    <tableColumn id="17" xr3:uid="{5C534DDE-D292-451B-91CD-CBC9D0A67AF3}" name="Einspeisung2" dataDxfId="125"/>
    <tableColumn id="18" xr3:uid="{93A3F83C-42B2-446E-B40B-035CBBF5DEF0}" name="Netzbezug" dataDxfId="124"/>
  </tableColumns>
  <tableStyleInfo name="TableStyleMedium9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58F38545-FF2A-4291-9407-1F1F0EFB3335}" name="Tabelle131215" displayName="Tabelle131215" ref="A1:P14" totalsRowShown="0">
  <autoFilter ref="A1:P14" xr:uid="{90926D6A-F614-4CE3-9558-D19D8678DEF9}"/>
  <tableColumns count="16">
    <tableColumn id="1" xr3:uid="{8FA7F0A6-7669-4D91-AE2B-BD4AE1D3233D}" name="Monat"/>
    <tableColumn id="2" xr3:uid="{05D90E6A-A4AF-487C-A56E-C7AD403F7D49}" name="Jahr"/>
    <tableColumn id="3" xr3:uid="{000E8066-30E2-4F8D-9373-212A3EDEE67F}" name="Einspeisung" dataDxfId="123"/>
    <tableColumn id="4" xr3:uid="{8C114100-DE98-4E3C-BAA7-2CD79569F24C}" name="Bezug" dataDxfId="122"/>
    <tableColumn id="5" xr3:uid="{44F19EB1-596B-4905-AF72-3A228CF6E9F5}" name="Produktion" dataDxfId="121"/>
    <tableColumn id="6" xr3:uid="{4F08CCC4-37E1-4DE8-896F-6F1F9160427A}" name="Verbrauch" dataDxfId="120"/>
    <tableColumn id="7" xr3:uid="{E6B231A7-06B2-4D97-81BA-5C3EF7EBD9C6}" name="Preis VK" dataDxfId="119"/>
    <tableColumn id="8" xr3:uid="{20B5C16E-69E6-4C76-9196-0E5C791B0E82}" name="Preis EK" dataDxfId="118"/>
    <tableColumn id="9" xr3:uid="{34698E14-D3A7-4DB8-AFD3-84E7F4377D80}" name="Ertrag Einspeisung" dataDxfId="117">
      <calculatedColumnFormula>G2*C2</calculatedColumnFormula>
    </tableColumn>
    <tableColumn id="10" xr3:uid="{BAB6CFE2-4F98-4AF1-97D7-A9CCCCEAEC83}" name="Betrag Zukauf" dataDxfId="116">
      <calculatedColumnFormula>H2*D2</calculatedColumnFormula>
    </tableColumn>
    <tableColumn id="11" xr3:uid="{04E7C65E-DDEE-4403-9F7F-959DFDA878AE}" name="Betrag Verbrauch" dataDxfId="115">
      <calculatedColumnFormula>H2*F2</calculatedColumnFormula>
    </tableColumn>
    <tableColumn id="12" xr3:uid="{D1379D00-B32F-4564-A45F-05E7DAEB6E08}" name="Einsparung" dataDxfId="114">
      <calculatedColumnFormula>K2-J2+I2</calculatedColumnFormula>
    </tableColumn>
    <tableColumn id="15" xr3:uid="{BB3144A6-FD09-457D-B093-C351B9CC5B82}" name="Eigenverbrauch" dataDxfId="113"/>
    <tableColumn id="16" xr3:uid="{25E321D2-9276-49E6-B478-2213B77E7A44}" name="Autarkie" dataDxfId="112"/>
    <tableColumn id="17" xr3:uid="{136B5757-9F4A-484B-AC99-75F36E018C2D}" name="Einspeisung2" dataDxfId="111"/>
    <tableColumn id="18" xr3:uid="{39284EDD-CCB5-4360-93B0-55CB881D1C1D}" name="Netzbezug" dataDxfId="110"/>
  </tableColumns>
  <tableStyleInfo name="TableStyleMedium9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7B1B9F68-137A-440F-9F54-D2639E891B3C}" name="Tabelle131216" displayName="Tabelle131216" ref="A1:P14" totalsRowShown="0">
  <autoFilter ref="A1:P14" xr:uid="{90926D6A-F614-4CE3-9558-D19D8678DEF9}"/>
  <tableColumns count="16">
    <tableColumn id="1" xr3:uid="{0664E7BF-4474-4632-A194-680C6472B1C1}" name="Monat"/>
    <tableColumn id="2" xr3:uid="{40534F9C-6632-459B-B666-A49E5514D70B}" name="Jahr"/>
    <tableColumn id="3" xr3:uid="{6A31C766-B35F-4E73-BEEA-48FB71248E55}" name="Einspeisung" dataDxfId="109"/>
    <tableColumn id="4" xr3:uid="{B278BCA2-7DDD-46B5-A04F-68F6A9712E6E}" name="Bezug" dataDxfId="108"/>
    <tableColumn id="5" xr3:uid="{CED165AD-0881-4D35-A501-AD9A11F0C0AA}" name="Produktion" dataDxfId="107"/>
    <tableColumn id="6" xr3:uid="{BEC21299-48DC-4549-892E-73313B29206E}" name="Verbrauch" dataDxfId="106"/>
    <tableColumn id="7" xr3:uid="{BA373408-CDC0-417C-84FD-0765C29EE67A}" name="Preis VK" dataDxfId="105"/>
    <tableColumn id="8" xr3:uid="{0B5C8F9E-8017-44BA-BCE7-4189DB7D4019}" name="Preis EK" dataDxfId="104"/>
    <tableColumn id="9" xr3:uid="{8B21AE68-F670-42D2-AD3A-5088F0BE82CC}" name="Ertrag Einspeisung" dataDxfId="103">
      <calculatedColumnFormula>G2*C2</calculatedColumnFormula>
    </tableColumn>
    <tableColumn id="10" xr3:uid="{A07BC859-6A2D-4955-A1F3-EFCFEE5BE125}" name="Betrag Zukauf" dataDxfId="102">
      <calculatedColumnFormula>H2*D2</calculatedColumnFormula>
    </tableColumn>
    <tableColumn id="11" xr3:uid="{2694F4B5-368D-473A-8506-3EC78045E6DE}" name="Betrag Verbrauch" dataDxfId="101">
      <calculatedColumnFormula>H2*F2</calculatedColumnFormula>
    </tableColumn>
    <tableColumn id="12" xr3:uid="{BBDB7439-0A6A-4EDB-A4C3-319126BAC3EE}" name="Einsparung" dataDxfId="100">
      <calculatedColumnFormula>K2-J2+I2</calculatedColumnFormula>
    </tableColumn>
    <tableColumn id="15" xr3:uid="{01008901-B008-40D7-A7BA-550006651041}" name="Eigenverbrauch" dataDxfId="99"/>
    <tableColumn id="16" xr3:uid="{4A741274-3B09-410D-8242-D1EF42635D72}" name="Autarkie" dataDxfId="98"/>
    <tableColumn id="17" xr3:uid="{F3028041-70B7-47AD-B43F-B23194DE6EF1}" name="Einspeisung2" dataDxfId="97"/>
    <tableColumn id="18" xr3:uid="{404AA6F3-6F82-4ED5-86BD-30154A72F680}" name="Netzbezug" dataDxfId="96"/>
  </tableColumns>
  <tableStyleInfo name="TableStyleMedium9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18C8F3D-E493-4DD1-8C8C-6023FAF13C58}" name="Tabelle131217" displayName="Tabelle131217" ref="A1:P14" totalsRowShown="0">
  <autoFilter ref="A1:P14" xr:uid="{90926D6A-F614-4CE3-9558-D19D8678DEF9}"/>
  <tableColumns count="16">
    <tableColumn id="1" xr3:uid="{8136853C-1F93-48B6-AA2C-065BCCCCD7B5}" name="Monat"/>
    <tableColumn id="2" xr3:uid="{F2C16D9F-2074-4420-A22C-063F698E173A}" name="Jahr"/>
    <tableColumn id="3" xr3:uid="{B737E27B-7007-4160-A44D-66C0325C4088}" name="Einspeisung" dataDxfId="95"/>
    <tableColumn id="4" xr3:uid="{52B21854-D01F-4DF7-82EA-6A5F8A40D5D0}" name="Bezug" dataDxfId="94"/>
    <tableColumn id="5" xr3:uid="{7E53B45B-A80F-42DB-9235-3D809AA7F5F9}" name="Produktion" dataDxfId="93"/>
    <tableColumn id="6" xr3:uid="{A2C54EE1-4A5D-4DCF-845D-0A9A44A941BF}" name="Verbrauch" dataDxfId="92"/>
    <tableColumn id="7" xr3:uid="{68C50442-C0DD-4CBC-9837-4F54FBF52664}" name="Preis VK" dataDxfId="91"/>
    <tableColumn id="8" xr3:uid="{01454EC2-57B0-46F2-9E61-A84BE6B17F12}" name="Preis EK" dataDxfId="90"/>
    <tableColumn id="9" xr3:uid="{2BAC879F-D5DE-4134-9FEE-FCF041F9FD7A}" name="Ertrag Einspeisung" dataDxfId="89">
      <calculatedColumnFormula>G2*C2</calculatedColumnFormula>
    </tableColumn>
    <tableColumn id="10" xr3:uid="{3A937FA8-39B7-477B-8B7C-20D2C15298FB}" name="Betrag Zukauf" dataDxfId="88">
      <calculatedColumnFormula>H2*D2</calculatedColumnFormula>
    </tableColumn>
    <tableColumn id="11" xr3:uid="{1EDADCE6-AC16-413C-A35C-E9A9B3D13E29}" name="Betrag Verbrauch" dataDxfId="87">
      <calculatedColumnFormula>H2*F2</calculatedColumnFormula>
    </tableColumn>
    <tableColumn id="12" xr3:uid="{0F652CCC-5574-4648-92D9-C7E532465211}" name="Einsparung" dataDxfId="86">
      <calculatedColumnFormula>K2-J2+I2</calculatedColumnFormula>
    </tableColumn>
    <tableColumn id="15" xr3:uid="{755D8AFC-81A7-4916-B3B9-809AA0C410B1}" name="Eigenverbrauch" dataDxfId="85"/>
    <tableColumn id="16" xr3:uid="{E2805E93-759C-40EF-8E54-3338324FEAD9}" name="Autarkie" dataDxfId="84"/>
    <tableColumn id="17" xr3:uid="{5FE58AB1-52E2-4681-9E79-27008B4F357B}" name="Einspeisung2" dataDxfId="83"/>
    <tableColumn id="18" xr3:uid="{A5D2300E-667A-40CD-B21E-24772B5EDF88}" name="Netzbezug" dataDxfId="82"/>
  </tableColumns>
  <tableStyleInfo name="TableStyleMedium9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51ABC94A-6FAC-458F-8927-6B1566ACDD02}" name="Tabelle131218" displayName="Tabelle131218" ref="A1:P14" totalsRowShown="0">
  <autoFilter ref="A1:P14" xr:uid="{90926D6A-F614-4CE3-9558-D19D8678DEF9}"/>
  <tableColumns count="16">
    <tableColumn id="1" xr3:uid="{DAE2C739-98B8-4DE2-97BA-B94C61740C7A}" name="Monat"/>
    <tableColumn id="2" xr3:uid="{A720A3B7-3472-4EBC-90BB-B5D284B994C8}" name="Jahr"/>
    <tableColumn id="3" xr3:uid="{5C230037-435A-4B6D-BDF4-39424FEAE854}" name="Einspeisung" dataDxfId="81"/>
    <tableColumn id="4" xr3:uid="{D56EB3FE-6376-4C0C-9811-7262C93663C4}" name="Bezug" dataDxfId="80"/>
    <tableColumn id="5" xr3:uid="{D2FB383B-5295-4038-8161-81AD7558989D}" name="Produktion" dataDxfId="79"/>
    <tableColumn id="6" xr3:uid="{59A6EB44-88AA-4ACB-B5AF-F740215FED7F}" name="Verbrauch" dataDxfId="78"/>
    <tableColumn id="7" xr3:uid="{8B1DA3CB-DF09-440C-981F-EE5C793EF7E9}" name="Preis VK" dataDxfId="77"/>
    <tableColumn id="8" xr3:uid="{843F123F-DB72-40A6-A202-590931E893A9}" name="Preis EK" dataDxfId="76"/>
    <tableColumn id="9" xr3:uid="{6613659E-BBED-418D-95AA-0C3743F4F7EE}" name="Ertrag Einspeisung" dataDxfId="75">
      <calculatedColumnFormula>G2*C2</calculatedColumnFormula>
    </tableColumn>
    <tableColumn id="10" xr3:uid="{B5AD813C-CF80-4AF3-90A1-1ADB43791139}" name="Betrag Zukauf" dataDxfId="74">
      <calculatedColumnFormula>H2*D2</calculatedColumnFormula>
    </tableColumn>
    <tableColumn id="11" xr3:uid="{1F1CEA6A-331F-40EB-AA73-C421848FDC70}" name="Betrag Verbrauch" dataDxfId="73">
      <calculatedColumnFormula>H2*F2</calculatedColumnFormula>
    </tableColumn>
    <tableColumn id="12" xr3:uid="{E1FB93D4-2D80-4B0C-8103-8CDA71067492}" name="Einsparung" dataDxfId="72">
      <calculatedColumnFormula>K2-J2+I2</calculatedColumnFormula>
    </tableColumn>
    <tableColumn id="15" xr3:uid="{5AE08991-F21C-4AB0-873E-FC20F42D6DC5}" name="Eigenverbrauch" dataDxfId="71"/>
    <tableColumn id="16" xr3:uid="{F8D5381E-82E7-436D-8F23-8BF59B1FB194}" name="Autarkie" dataDxfId="70"/>
    <tableColumn id="17" xr3:uid="{0E572C3A-3034-422C-A5DD-F2317FE5ACD4}" name="Einspeisung2" dataDxfId="69"/>
    <tableColumn id="18" xr3:uid="{58E56CB4-23AB-473B-9BB3-85C4E9B2C5EA}" name="Netzbezug" dataDxfId="68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71EE88D-62D3-44C0-AE05-C1A696841F9C}" name="Tabelle13" displayName="Tabelle13" ref="A1:X14" totalsRowShown="0">
  <autoFilter ref="A1:X14" xr:uid="{90926D6A-F614-4CE3-9558-D19D8678DEF9}"/>
  <tableColumns count="24">
    <tableColumn id="1" xr3:uid="{7FE2C23E-5134-44E0-A5F8-C699B6627404}" name="M"/>
    <tableColumn id="2" xr3:uid="{A5FB80EA-7986-47E2-85A8-68B80E35C847}" name="J"/>
    <tableColumn id="3" xr3:uid="{6789D24D-BBB7-4D2D-B73E-528AE36610A8}" name="Einspeisung_x000a_kWh" dataDxfId="307"/>
    <tableColumn id="4" xr3:uid="{231D9B6A-D522-4E33-AE78-1CB8FA01DE89}" name="Bezug_x000a_kWh" dataDxfId="306"/>
    <tableColumn id="5" xr3:uid="{0C69DE06-C8BB-4952-9B8F-2A8883A4CFFF}" name="Prod._x000a_kWh" dataDxfId="305"/>
    <tableColumn id="6" xr3:uid="{A3BF1940-82BB-4683-9AC4-3049C6BE02C4}" name="Verbrauch_x000a_kWh" dataDxfId="304"/>
    <tableColumn id="7" xr3:uid="{63E2AD07-0CFD-463F-BBCC-A40D6B4F7C79}" name="Preis VK_x000a_€" dataDxfId="303"/>
    <tableColumn id="8" xr3:uid="{22CD7D01-268C-4D15-8852-9B29F79F8FBD}" name="Preis EK_x000a_€" dataDxfId="302"/>
    <tableColumn id="9" xr3:uid="{97A54446-04DF-47B2-95F3-796EB3382D36}" name="Ertrag Verkauf_x000a_€" dataDxfId="301">
      <calculatedColumnFormula>G2*C2</calculatedColumnFormula>
    </tableColumn>
    <tableColumn id="10" xr3:uid="{78DAE9AA-B025-4CF4-8FF9-062C35F7339C}" name="Betrag Zukauf_x000a_€" dataDxfId="300">
      <calculatedColumnFormula>H2*D2</calculatedColumnFormula>
    </tableColumn>
    <tableColumn id="11" xr3:uid="{BA04D543-DEE7-47F5-AC98-886A4E77A43C}" name="Betrag Verbrauch_x000a_€" dataDxfId="299">
      <calculatedColumnFormula>H2*F2</calculatedColumnFormula>
    </tableColumn>
    <tableColumn id="12" xr3:uid="{DBCA6C4E-8C60-48B7-8D4A-98F522C53DF0}" name="Bilanz_x000a_€" dataDxfId="298">
      <calculatedColumnFormula>K2-J2+I2</calculatedColumnFormula>
    </tableColumn>
    <tableColumn id="15" xr3:uid="{AF647717-3F36-467A-89FA-245DCCB30529}" name="Eigenverbrauch_x000a_%" dataDxfId="297"/>
    <tableColumn id="16" xr3:uid="{754AE4A8-5950-42F7-AC01-14592137170A}" name="Autarkie_x000a_%" dataDxfId="296"/>
    <tableColumn id="17" xr3:uid="{4E13F96F-1E34-4133-9D2F-8C821F6287CB}" name="Einspeisung_x000a_%" dataDxfId="295"/>
    <tableColumn id="18" xr3:uid="{40F6C421-04EF-4101-A1CE-526EDF49D65F}" name="Netzbezug_x000a_%" dataDxfId="294"/>
    <tableColumn id="13" xr3:uid="{DA531EAF-5013-4819-9944-CB35B387FEA4}" name="Gaszähler Start_x000a_m³"/>
    <tableColumn id="24" xr3:uid="{89473400-6643-4CB5-AFFE-664682F9E04A}" name="Gaszähler Ende_x000a_m³"/>
    <tableColumn id="14" xr3:uid="{C5531DA3-06D1-4FDE-BDF5-B88EF8E22742}" name="Verbrauch_x000a_m³" dataDxfId="293">
      <calculatedColumnFormula>Tabelle13[[#This Row],[Gaszähler Start
m³]]-Q1</calculatedColumnFormula>
    </tableColumn>
    <tableColumn id="19" xr3:uid="{1FDCBCB7-DD3C-4D22-B477-E207C0166B99}" name="Zustandszahl_x000a_fix"/>
    <tableColumn id="22" xr3:uid="{2516ED9C-65EF-48F9-A1BE-9236E5555881}" name="Brennwert _x000a_kWh/m³"/>
    <tableColumn id="23" xr3:uid="{DDC188EA-349A-4E29-B8B2-1C9325F9C777}" name="Verbrauch Gas_x000a_kWh" dataDxfId="292">
      <calculatedColumnFormula>Tabelle13[[#This Row],[Verbrauch
m³]]*Tabelle13[[#This Row],[Zustandszahl
fix]]*Tabelle13[[#This Row],[Brennwert 
kWh/m³]]</calculatedColumnFormula>
    </tableColumn>
    <tableColumn id="20" xr3:uid="{51477813-70C7-46BD-82DE-37EF3F5AFFEE}" name="Preis kWh_x000a_€" dataDxfId="291"/>
    <tableColumn id="21" xr3:uid="{1CC57DBD-4907-4E75-A2AE-BFAC1EC82447}" name="Gaskosten_x000a_€" dataDxfId="290">
      <calculatedColumnFormula>Tabelle13[[#This Row],[Verbrauch Gas
kWh]]*Tabelle13[[#This Row],[Preis kWh
€]]</calculatedColumnFormula>
    </tableColumn>
  </tableColumns>
  <tableStyleInfo name="TableStyleMedium9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63AA7934-989E-43D0-A5D3-7F73E6656D4A}" name="Tabelle131219" displayName="Tabelle131219" ref="A1:P14" totalsRowShown="0">
  <autoFilter ref="A1:P14" xr:uid="{90926D6A-F614-4CE3-9558-D19D8678DEF9}"/>
  <tableColumns count="16">
    <tableColumn id="1" xr3:uid="{4F872C58-C965-47E8-B518-84F18995DD47}" name="Monat"/>
    <tableColumn id="2" xr3:uid="{ECD33BFA-28B2-42E4-ABFA-E20273A68728}" name="Jahr"/>
    <tableColumn id="3" xr3:uid="{B7DCCB40-3AEA-4E53-B4B3-181814E28B22}" name="Einspeisung" dataDxfId="67"/>
    <tableColumn id="4" xr3:uid="{6A846CC9-779C-46B7-9A67-D56F3E71AD5A}" name="Bezug" dataDxfId="66"/>
    <tableColumn id="5" xr3:uid="{476BFB88-239E-476A-BD00-E60A5D996E40}" name="Produktion" dataDxfId="65"/>
    <tableColumn id="6" xr3:uid="{577308D9-D9AA-42B8-9862-37B68FAAB044}" name="Verbrauch" dataDxfId="64"/>
    <tableColumn id="7" xr3:uid="{89327B59-047F-4B5E-8DC1-324EDADD27D5}" name="Preis VK" dataDxfId="63"/>
    <tableColumn id="8" xr3:uid="{8AFAFD06-6F6A-4CEB-9C0A-5956AC507B13}" name="Preis EK" dataDxfId="62"/>
    <tableColumn id="9" xr3:uid="{BAF54F0F-C188-4EA0-B252-106A350FDEF6}" name="Ertrag Einspeisung" dataDxfId="61">
      <calculatedColumnFormula>G2*C2</calculatedColumnFormula>
    </tableColumn>
    <tableColumn id="10" xr3:uid="{4DD5EDFB-9901-415F-8875-A0F35550912D}" name="Betrag Zukauf" dataDxfId="60">
      <calculatedColumnFormula>H2*D2</calculatedColumnFormula>
    </tableColumn>
    <tableColumn id="11" xr3:uid="{824D7732-C878-4ADE-BA38-CF2CB4EA0296}" name="Betrag Verbrauch" dataDxfId="59">
      <calculatedColumnFormula>H2*F2</calculatedColumnFormula>
    </tableColumn>
    <tableColumn id="12" xr3:uid="{1B81A07F-8F2B-44FE-A792-EF8248ACD9B0}" name="Einsparung" dataDxfId="58">
      <calculatedColumnFormula>K2-J2+I2</calculatedColumnFormula>
    </tableColumn>
    <tableColumn id="15" xr3:uid="{C3499048-C529-4736-9746-9BC239F0BC7E}" name="Eigenverbrauch" dataDxfId="57"/>
    <tableColumn id="16" xr3:uid="{510BF832-36CF-4CC6-8094-1B300967AEF9}" name="Autarkie" dataDxfId="56"/>
    <tableColumn id="17" xr3:uid="{B9A42720-675A-4A3A-AE0B-D4F42CBEA669}" name="Einspeisung2" dataDxfId="55"/>
    <tableColumn id="18" xr3:uid="{E10CAB0B-5E7F-4765-9ABE-8E783F4DDA0E}" name="Netzbezug" dataDxfId="54"/>
  </tableColumns>
  <tableStyleInfo name="TableStyleMedium9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16153D5-3929-4133-9B9C-2CC3F93F3E2E}" name="Tabelle131220" displayName="Tabelle131220" ref="A1:P14" totalsRowShown="0">
  <autoFilter ref="A1:P14" xr:uid="{90926D6A-F614-4CE3-9558-D19D8678DEF9}"/>
  <tableColumns count="16">
    <tableColumn id="1" xr3:uid="{0D328810-D630-47B0-8875-AAF5D6B4D88E}" name="Monat"/>
    <tableColumn id="2" xr3:uid="{FFDE8FD2-FE15-4638-958B-774DF8069E3B}" name="Jahr"/>
    <tableColumn id="3" xr3:uid="{7C40AFF2-B7CF-46C2-9F0E-CA319B7A7E36}" name="Einspeisung" dataDxfId="53"/>
    <tableColumn id="4" xr3:uid="{A27BA51A-B20C-4094-AB96-7014B07D52BD}" name="Bezug" dataDxfId="52"/>
    <tableColumn id="5" xr3:uid="{BB1E2381-AB96-46AD-A16B-5D28C6A84D98}" name="Produktion" dataDxfId="51"/>
    <tableColumn id="6" xr3:uid="{A87B4CFE-80FE-45F7-A4FE-F3DDBE798C12}" name="Verbrauch" dataDxfId="50"/>
    <tableColumn id="7" xr3:uid="{0EAF3373-CC32-4116-9CBD-58A7BA516EC7}" name="Preis VK" dataDxfId="49"/>
    <tableColumn id="8" xr3:uid="{79149316-E9E9-4725-9F44-5DBEBC9EFAB3}" name="Preis EK" dataDxfId="48"/>
    <tableColumn id="9" xr3:uid="{A0E12AC9-1900-4AD6-A519-FD4BA0DBF50E}" name="Ertrag Einspeisung" dataDxfId="47">
      <calculatedColumnFormula>G2*C2</calculatedColumnFormula>
    </tableColumn>
    <tableColumn id="10" xr3:uid="{C81B4AFE-1AA6-4956-B37C-DD66F57BBF4D}" name="Betrag Zukauf" dataDxfId="46">
      <calculatedColumnFormula>H2*D2</calculatedColumnFormula>
    </tableColumn>
    <tableColumn id="11" xr3:uid="{0CE0EDBA-CC8D-451D-B254-ACF3F54FC0F1}" name="Betrag Verbrauch" dataDxfId="45">
      <calculatedColumnFormula>H2*F2</calculatedColumnFormula>
    </tableColumn>
    <tableColumn id="12" xr3:uid="{D2D0EE77-ACC6-44EF-B19A-5A4F671BE393}" name="Einsparung" dataDxfId="44">
      <calculatedColumnFormula>K2-J2+I2</calculatedColumnFormula>
    </tableColumn>
    <tableColumn id="15" xr3:uid="{5256259F-4434-455D-BC52-B2A4A96AF70E}" name="Eigenverbrauch" dataDxfId="43"/>
    <tableColumn id="16" xr3:uid="{30BE459F-04F3-4C1F-96D8-43015360F836}" name="Autarkie" dataDxfId="42"/>
    <tableColumn id="17" xr3:uid="{42DFB6B7-8713-4E3D-916A-B3B5EE1FFE08}" name="Einspeisung2" dataDxfId="41"/>
    <tableColumn id="18" xr3:uid="{256D5E4E-BAB8-4100-BD3A-9FF72B478E8B}" name="Netzbezug" dataDxfId="40"/>
  </tableColumns>
  <tableStyleInfo name="TableStyleMedium9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710F8D7B-6C9C-4B64-B683-B52BC3DF295A}" name="Tabelle131221" displayName="Tabelle131221" ref="A1:P14" totalsRowShown="0">
  <autoFilter ref="A1:P14" xr:uid="{90926D6A-F614-4CE3-9558-D19D8678DEF9}"/>
  <tableColumns count="16">
    <tableColumn id="1" xr3:uid="{605F9767-2338-4D0A-BC4B-EB658BDD5613}" name="Monat"/>
    <tableColumn id="2" xr3:uid="{711D1D09-8DDD-48E8-AEDE-DA213CFDFBA4}" name="Jahr"/>
    <tableColumn id="3" xr3:uid="{7BADECCB-24C2-4BA8-8350-C99AB5B0F41C}" name="Einspeisung" dataDxfId="39"/>
    <tableColumn id="4" xr3:uid="{CC014E93-61F3-4174-98F8-E9ED0009FAA3}" name="Bezug" dataDxfId="38"/>
    <tableColumn id="5" xr3:uid="{4E9D4A21-B905-489C-81C6-4127B7448665}" name="Produktion" dataDxfId="37"/>
    <tableColumn id="6" xr3:uid="{68B9BDEB-D6DF-430C-973A-2C3481FD06F8}" name="Verbrauch" dataDxfId="36"/>
    <tableColumn id="7" xr3:uid="{61FDE89A-2AE8-4912-A0CD-7F4440699793}" name="Preis VK" dataDxfId="35"/>
    <tableColumn id="8" xr3:uid="{0B84C68C-4256-46C7-850F-580FA8198A5C}" name="Preis EK" dataDxfId="34"/>
    <tableColumn id="9" xr3:uid="{C06619D3-33CF-4AD3-A909-B0F2966B0E61}" name="Ertrag Einspeisung" dataDxfId="33">
      <calculatedColumnFormula>G2*C2</calculatedColumnFormula>
    </tableColumn>
    <tableColumn id="10" xr3:uid="{353BC9AF-0422-48A3-A6EA-DDC9A769C3D3}" name="Betrag Zukauf" dataDxfId="32">
      <calculatedColumnFormula>H2*D2</calculatedColumnFormula>
    </tableColumn>
    <tableColumn id="11" xr3:uid="{254AD7CE-1B01-4893-AD47-329F0F6822CB}" name="Betrag Verbrauch" dataDxfId="31">
      <calculatedColumnFormula>H2*F2</calculatedColumnFormula>
    </tableColumn>
    <tableColumn id="12" xr3:uid="{F881918E-883D-4CED-BF06-A2C9092CD539}" name="Einsparung" dataDxfId="30">
      <calculatedColumnFormula>K2-J2+I2</calculatedColumnFormula>
    </tableColumn>
    <tableColumn id="15" xr3:uid="{F76708BA-4F62-4A08-97F5-EF385243315E}" name="Eigenverbrauch" dataDxfId="29"/>
    <tableColumn id="16" xr3:uid="{A876DCB8-734B-4B9F-A7E9-DEC352B1EA3A}" name="Autarkie" dataDxfId="28"/>
    <tableColumn id="17" xr3:uid="{ED38DE3D-4D85-4CAE-89AA-A95234A35944}" name="Einspeisung2" dataDxfId="27"/>
    <tableColumn id="18" xr3:uid="{EA8B407A-9392-46EC-866B-342AFAA6E13B}" name="Netzbezug" dataDxfId="26"/>
  </tableColumns>
  <tableStyleInfo name="TableStyleMedium9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36D60546-B422-4089-AA9A-533A5B34102D}" name="Tabelle13122122" displayName="Tabelle13122122" ref="A1:P14" totalsRowShown="0">
  <autoFilter ref="A1:P14" xr:uid="{90926D6A-F614-4CE3-9558-D19D8678DEF9}"/>
  <tableColumns count="16">
    <tableColumn id="1" xr3:uid="{87CF8982-8CAC-4A4E-A9B9-776385A8E757}" name="Monat"/>
    <tableColumn id="2" xr3:uid="{1E1D0678-1622-4159-AD52-7FF7E479FAB5}" name="Jahr"/>
    <tableColumn id="3" xr3:uid="{36BC53A6-4513-44A3-B3E2-5981307D63A8}" name="Einspeisung" dataDxfId="25"/>
    <tableColumn id="4" xr3:uid="{AC6BE1FC-5C36-44D7-8696-BA8AE3511561}" name="Bezug" dataDxfId="24"/>
    <tableColumn id="5" xr3:uid="{87CC7D62-592D-4BE0-A8E4-ECB4546FA285}" name="Produktion" dataDxfId="23"/>
    <tableColumn id="6" xr3:uid="{899350DB-A73C-4463-A627-3132ABB9FC95}" name="Verbrauch" dataDxfId="22"/>
    <tableColumn id="7" xr3:uid="{F2DAF776-8E20-43EC-8458-18CB01EC8F40}" name="Preis VK" dataDxfId="21"/>
    <tableColumn id="8" xr3:uid="{D98A18B9-EDDF-43C2-B1D4-DE59EDC05734}" name="Preis EK" dataDxfId="20"/>
    <tableColumn id="9" xr3:uid="{A2138D77-EB7E-4DE6-8993-8D51B3B57463}" name="Ertrag Einspeisung" dataDxfId="19">
      <calculatedColumnFormula>G2*C2</calculatedColumnFormula>
    </tableColumn>
    <tableColumn id="10" xr3:uid="{87AD4F7D-4D8C-4A80-A10F-3449DA515677}" name="Betrag Zukauf" dataDxfId="18">
      <calculatedColumnFormula>H2*D2</calculatedColumnFormula>
    </tableColumn>
    <tableColumn id="11" xr3:uid="{5A1B91D7-EBC9-4D3A-8A15-5982E801D7FF}" name="Betrag Verbrauch" dataDxfId="17">
      <calculatedColumnFormula>H2*F2</calculatedColumnFormula>
    </tableColumn>
    <tableColumn id="12" xr3:uid="{097E6980-D74B-4015-B61C-0BF685117956}" name="Einsparung" dataDxfId="16">
      <calculatedColumnFormula>K2-J2+I2</calculatedColumnFormula>
    </tableColumn>
    <tableColumn id="15" xr3:uid="{1EFE5DE5-4418-4EE4-8F34-B7720A29FAF7}" name="Eigenverbrauch" dataDxfId="15"/>
    <tableColumn id="16" xr3:uid="{BA7801F3-5A65-45C0-82D0-D7DBE1D2EB57}" name="Autarkie" dataDxfId="14"/>
    <tableColumn id="17" xr3:uid="{92673310-DDB5-469D-A178-9516C7C3D968}" name="Einspeisung2" dataDxfId="13"/>
    <tableColumn id="18" xr3:uid="{F255F14F-359F-4F00-9228-D4E12B013675}" name="Netzbezug" dataDxfId="12"/>
  </tableColumns>
  <tableStyleInfo name="TableStyleMedium9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17FA5C6A-35BB-470B-80CA-8DC597C5822F}" name="Tabelle22" displayName="Tabelle22" ref="A1:M22" totalsRowShown="0">
  <autoFilter ref="A1:M22" xr:uid="{E9D34AA7-4FAF-438C-99AD-4C1974A542B3}"/>
  <tableColumns count="13">
    <tableColumn id="1" xr3:uid="{F74E3798-1366-4D73-AD4C-553DA1BABFE4}" name="Jahr"/>
    <tableColumn id="2" xr3:uid="{9BACBB42-33B8-496B-AF2B-C203994064D7}" name="Einspeisung kWh" dataDxfId="11">
      <calculatedColumnFormula array="1">INDIRECT(A2&amp;"!"&amp;$B$26)</calculatedColumnFormula>
    </tableColumn>
    <tableColumn id="3" xr3:uid="{04E4322E-2674-485A-A119-AAA97F213B21}" name="Bezug kWh" dataDxfId="10">
      <calculatedColumnFormula array="1">INDIRECT(A2&amp;"!"&amp;$C$26)</calculatedColumnFormula>
    </tableColumn>
    <tableColumn id="4" xr3:uid="{4E225A5A-55CD-48BF-9632-370DEDF0EF14}" name="Produktion kWh" dataDxfId="9">
      <calculatedColumnFormula array="1">INDIRECT(A2&amp;"!"&amp;$D$26)</calculatedColumnFormula>
    </tableColumn>
    <tableColumn id="5" xr3:uid="{9D31A576-B11A-4411-B58A-2BE812143082}" name="Verbrauch kWh" dataDxfId="8">
      <calculatedColumnFormula array="1">INDIRECT(A2&amp;"!"&amp;$E$26)</calculatedColumnFormula>
    </tableColumn>
    <tableColumn id="6" xr3:uid="{8DDE7EB6-174A-457D-A520-B387795694FB}" name="Ertrag Einspeisung" dataDxfId="7">
      <calculatedColumnFormula array="1">INDIRECT(A2&amp;"!"&amp;$F$26)</calculatedColumnFormula>
    </tableColumn>
    <tableColumn id="7" xr3:uid="{9F6E5F9F-07E1-460E-96F3-3A570D95D1FF}" name="Betrag Zukauf" dataDxfId="6">
      <calculatedColumnFormula array="1">INDIRECT(A2&amp;"!"&amp;$G$26)</calculatedColumnFormula>
    </tableColumn>
    <tableColumn id="8" xr3:uid="{E78D8DC1-4FE2-4420-BC3A-CAC4DA8FEAB3}" name="Betrag Verbrauch" dataDxfId="5">
      <calculatedColumnFormula array="1">INDIRECT(A2&amp;"!"&amp;$H$26)</calculatedColumnFormula>
    </tableColumn>
    <tableColumn id="9" xr3:uid="{F00504BA-12D2-4D9F-BE55-6AD5FFE5661D}" name="Bilanz" dataDxfId="4">
      <calculatedColumnFormula array="1">INDIRECT(A2&amp;"!"&amp;$I$26)</calculatedColumnFormula>
    </tableColumn>
    <tableColumn id="10" xr3:uid="{E2DBF8E8-9E56-4FB4-8F78-FEF946754114}" name="Eigenverbrauch in %" dataDxfId="3">
      <calculatedColumnFormula array="1">INDIRECT("'"&amp;A2&amp;"'!"&amp;$J$26)</calculatedColumnFormula>
    </tableColumn>
    <tableColumn id="11" xr3:uid="{603612E0-D852-4636-8FA0-13A851C3805E}" name="Autarkiegrad" dataDxfId="2">
      <calculatedColumnFormula array="1">INDIRECT(A2&amp;"!"&amp;$K$26)</calculatedColumnFormula>
    </tableColumn>
    <tableColumn id="12" xr3:uid="{3E997734-E7B2-43F2-8C35-916AC1518137}" name="Einspeisung in %" dataDxfId="1">
      <calculatedColumnFormula array="1">INDIRECT(A2&amp;"!"&amp;$L$26)</calculatedColumnFormula>
    </tableColumn>
    <tableColumn id="13" xr3:uid="{D6FF0E9D-88E1-45C7-B66B-A00D64FC40B8}" name="Netzbezug in %" dataDxfId="0">
      <calculatedColumnFormula array="1">INDIRECT(A2&amp;"!"&amp;$M$26)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EFCF5233-89D7-41C6-9CDF-3952A57C9AC9}" name="Tabelle23" displayName="Tabelle23" ref="C17:F19" totalsRowShown="0">
  <autoFilter ref="C17:F19" xr:uid="{D2048501-C7D7-4FBF-A1A6-68185E129652}"/>
  <tableColumns count="4">
    <tableColumn id="1" xr3:uid="{919B4A4A-AEA6-44B2-AF41-EEB48495FB51}" name="Energie"/>
    <tableColumn id="2" xr3:uid="{6948F197-3CCE-488E-ABB9-145348E223BF}" name="Einkauf" dataDxfId="289">
      <calculatedColumnFormula>X13</calculatedColumnFormula>
    </tableColumn>
    <tableColumn id="3" xr3:uid="{2AEFCE7D-3DE6-4616-9EF4-05FA48EE7836}" name="Abschlag" dataDxfId="288"/>
    <tableColumn id="4" xr3:uid="{987CF163-97DB-4E14-A887-999EBD84957F}" name="Nachzahlung" dataDxfId="287">
      <calculatedColumnFormula>D18-E18</calculatedColumnFormula>
    </tableColumn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173C430-69C0-46EC-AFEE-2B9F815D5E24}" name="Tabelle134" displayName="Tabelle134" ref="A1:X14" totalsRowShown="0">
  <autoFilter ref="A1:X14" xr:uid="{9DA962FA-328E-45CC-B91E-8DAA728CF448}"/>
  <tableColumns count="24">
    <tableColumn id="1" xr3:uid="{3994CF00-624C-4114-9BFA-5BAE4C7A7439}" name="M"/>
    <tableColumn id="2" xr3:uid="{6D32854E-286B-40CC-B3A4-DC1815C168F1}" name="J"/>
    <tableColumn id="3" xr3:uid="{AE86052B-33CD-4DD9-A690-7A1BBCA0BC00}" name="Einspeisung_x000a_kWh" dataDxfId="284"/>
    <tableColumn id="4" xr3:uid="{E0F3910E-4B07-4CFF-A9A4-0E9979EB8F57}" name="Bezug_x000a_kWh" dataDxfId="283"/>
    <tableColumn id="5" xr3:uid="{56A16470-3CE6-4125-994A-E67BDE50437B}" name="Prod._x000a_kWh" dataDxfId="282"/>
    <tableColumn id="6" xr3:uid="{B2ECEFC8-FD96-44D3-A5D6-5429907475D7}" name="Verbrauch_x000a_kWh" dataDxfId="281"/>
    <tableColumn id="7" xr3:uid="{769F3080-E66D-4BDD-8DE1-1EB8F756F192}" name="Preis VK_x000a_€" dataDxfId="280"/>
    <tableColumn id="8" xr3:uid="{72C16284-262A-49D8-B734-06B41948CC14}" name="Preis EK_x000a_€" dataDxfId="279"/>
    <tableColumn id="9" xr3:uid="{02F62C0A-3762-4A90-8A6B-A83DAB8F4CD4}" name="Ertrag Verkauf_x000a_€" dataDxfId="278">
      <calculatedColumnFormula>G2*C2</calculatedColumnFormula>
    </tableColumn>
    <tableColumn id="10" xr3:uid="{CB5530FC-472D-483E-B258-57C29F718AA0}" name="Betrag Zukauf_x000a_€" dataDxfId="277">
      <calculatedColumnFormula>H2*D2</calculatedColumnFormula>
    </tableColumn>
    <tableColumn id="11" xr3:uid="{82FBE2A9-682E-4DEE-B920-1CED168A6A2E}" name="Betrag Verbrauch_x000a_€" dataDxfId="276">
      <calculatedColumnFormula>H2*F2</calculatedColumnFormula>
    </tableColumn>
    <tableColumn id="12" xr3:uid="{AB321CCC-778D-4A20-9507-23A0FF40A8C6}" name="Bilanz_x000a_€" dataDxfId="275">
      <calculatedColumnFormula>K2-J2+I2</calculatedColumnFormula>
    </tableColumn>
    <tableColumn id="15" xr3:uid="{ABE44A06-3B1B-4CB4-AB01-A623CFAD4284}" name="Eigenverbrauch_x000a_%" dataDxfId="274"/>
    <tableColumn id="16" xr3:uid="{3C1B296D-E9D5-4ED2-8704-6FB442F60A39}" name="Autarkie_x000a_%" dataDxfId="273"/>
    <tableColumn id="17" xr3:uid="{11F6E3D6-2058-416A-A9B1-1E088887EAF5}" name="Einspeisung_x000a_%" dataDxfId="272"/>
    <tableColumn id="18" xr3:uid="{9BD5DCB0-3DAD-4D55-B429-1BE4C136CE8A}" name="Netzbezug_x000a_%" dataDxfId="271"/>
    <tableColumn id="13" xr3:uid="{071B539C-1176-4D92-AB20-A593A2B700BA}" name="Gaszähler Start_x000a_m³"/>
    <tableColumn id="24" xr3:uid="{0A470691-81FA-47C7-9E37-04A5DCD99EA8}" name="Gaszähler Ende_x000a_m³"/>
    <tableColumn id="14" xr3:uid="{678B4BDF-8F1C-488F-93B0-FEA61E425A75}" name="Verbrauch_x000a_m³" dataDxfId="270">
      <calculatedColumnFormula>Tabelle134[[#This Row],[Gaszähler Start
m³]]-Q1</calculatedColumnFormula>
    </tableColumn>
    <tableColumn id="19" xr3:uid="{48D64694-F408-4AAD-9C07-9F3C44AAACEF}" name="Zustandszahl_x000a_fix"/>
    <tableColumn id="22" xr3:uid="{F5E53A33-EDCA-41B7-9AD0-EEF3C098BECA}" name="Brennwert _x000a_kWh/m³"/>
    <tableColumn id="23" xr3:uid="{C90C2639-FAE1-4C0D-936B-85140EE13B8C}" name="Verbrauch Gas_x000a_kWh" dataDxfId="269">
      <calculatedColumnFormula>Tabelle134[[#This Row],[Verbrauch
m³]]*Tabelle134[[#This Row],[Zustandszahl
fix]]*Tabelle134[[#This Row],[Brennwert 
kWh/m³]]</calculatedColumnFormula>
    </tableColumn>
    <tableColumn id="20" xr3:uid="{516EFF4C-6DAE-4CEE-815D-2C70601501B8}" name="Preis kWh_x000a_€" dataDxfId="268"/>
    <tableColumn id="21" xr3:uid="{6773B7FB-B157-4EEC-91F0-6E0CE455D492}" name="Gaskosten_x000a_€" dataDxfId="267">
      <calculatedColumnFormula>Tabelle134[[#This Row],[Verbrauch Gas
kWh]]*Tabelle134[[#This Row],[Preis kWh
€]]</calculatedColumnFormula>
    </tableColumn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9180800-C44C-4987-92C6-BFBF88304213}" name="Tabelle2325" displayName="Tabelle2325" ref="C17:F20" totalsRowShown="0">
  <autoFilter ref="C17:F20" xr:uid="{E52F3DC4-D485-479F-867E-0296FA018E06}"/>
  <tableColumns count="4">
    <tableColumn id="1" xr3:uid="{2ACBC345-ADE3-4FEE-A42B-71F0C0F7A47C}" name="Energie"/>
    <tableColumn id="2" xr3:uid="{4D87349E-0523-429A-886F-C8CFBCFB0F99}" name="Einkauf" dataDxfId="266">
      <calculatedColumnFormula>X13</calculatedColumnFormula>
    </tableColumn>
    <tableColumn id="3" xr3:uid="{97076D48-F458-4C89-BFAA-5E4101F46B0B}" name="Abschlag" dataDxfId="265"/>
    <tableColumn id="4" xr3:uid="{F4F55024-5F47-421E-B517-BEC6C8B89929}" name="Nachzahlung" dataDxfId="264">
      <calculatedColumnFormula>D18-E18</calculatedColumnFormula>
    </tableColumn>
  </tableColumns>
  <tableStyleInfo name="TableStyleLight8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92DC52C-6C6A-46B3-995D-53B8635CEB7E}" name="Tabelle135" displayName="Tabelle135" ref="A1:P14" totalsRowShown="0">
  <autoFilter ref="A1:P14" xr:uid="{90926D6A-F614-4CE3-9558-D19D8678DEF9}"/>
  <tableColumns count="16">
    <tableColumn id="1" xr3:uid="{26F7A906-D258-412C-8B62-E65EE705D517}" name="Monat"/>
    <tableColumn id="2" xr3:uid="{83F12039-005A-4534-A877-6E8BA0B14A3A}" name="Jahr"/>
    <tableColumn id="3" xr3:uid="{1C9C7452-7BE3-4776-9F28-88358525A55E}" name="Einspeisung" dataDxfId="263"/>
    <tableColumn id="4" xr3:uid="{D7A12EF3-A8C4-4AF4-9F75-7E49DE03C117}" name="Bezug" dataDxfId="262"/>
    <tableColumn id="5" xr3:uid="{76B63C0A-017A-43DF-9468-636FACEBC8A7}" name="Produktion" dataDxfId="261"/>
    <tableColumn id="6" xr3:uid="{E51A7D9B-199D-4C95-BD82-CFE737B476BB}" name="Verbrauch" dataDxfId="260"/>
    <tableColumn id="7" xr3:uid="{17869FF5-5C0F-417B-A732-D3C48EBD1FDA}" name="Preis VK" dataDxfId="259"/>
    <tableColumn id="8" xr3:uid="{5A7C36D8-94FE-420C-B4A5-CD4D99C62CE2}" name="Preis EK" dataDxfId="258"/>
    <tableColumn id="9" xr3:uid="{28959BDB-60C6-42BD-8711-A68F260194EA}" name="Ertrag Einspeisung" dataDxfId="257">
      <calculatedColumnFormula>G2*C2</calculatedColumnFormula>
    </tableColumn>
    <tableColumn id="10" xr3:uid="{81129107-E39B-4AFE-BA16-5CC3B91E5CE3}" name="Betrag Zukauf" dataDxfId="256">
      <calculatedColumnFormula>H2*D2</calculatedColumnFormula>
    </tableColumn>
    <tableColumn id="11" xr3:uid="{C6185FCC-4657-4BD5-913C-BA3EC2CA1FB0}" name="Betrag Verbrauch" dataDxfId="255">
      <calculatedColumnFormula>H2*F2</calculatedColumnFormula>
    </tableColumn>
    <tableColumn id="12" xr3:uid="{AB7BA55E-D65D-44AA-93FE-E8828FEFCAB5}" name="Einsparung" dataDxfId="254">
      <calculatedColumnFormula>K2-J2+I2</calculatedColumnFormula>
    </tableColumn>
    <tableColumn id="15" xr3:uid="{C6F00A02-A416-46B7-B228-4DB3A6B2C602}" name="Eigenverbrauch" dataDxfId="253"/>
    <tableColumn id="16" xr3:uid="{E8CD816C-387C-4C30-9BFA-E400B4FDB906}" name="Autarkie" dataDxfId="252"/>
    <tableColumn id="17" xr3:uid="{BAAF086C-35FC-4A9E-AE41-688B7463BE29}" name="Einspeisung2" dataDxfId="251"/>
    <tableColumn id="18" xr3:uid="{1D82C96C-56D8-47A8-88C9-394744CC924C}" name="Netzbezug" dataDxfId="25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E6C21A9-2F4B-4687-A3F8-C183491834FD}" name="Tabelle136" displayName="Tabelle136" ref="A1:P14" totalsRowShown="0">
  <autoFilter ref="A1:P14" xr:uid="{90926D6A-F614-4CE3-9558-D19D8678DEF9}"/>
  <tableColumns count="16">
    <tableColumn id="1" xr3:uid="{86551AAF-E35A-4310-AD61-BC608BBAAF40}" name="Monat"/>
    <tableColumn id="2" xr3:uid="{1AF43ADA-1E09-4FC2-86A9-E1DA03394627}" name="Jahr"/>
    <tableColumn id="3" xr3:uid="{B5ED7475-5BA4-414B-A755-5BCA545DECD6}" name="Einspeisung" dataDxfId="249"/>
    <tableColumn id="4" xr3:uid="{15BF9B90-6887-4D11-A1F7-43D507B93D74}" name="Bezug" dataDxfId="248"/>
    <tableColumn id="5" xr3:uid="{AA960F97-B501-4027-A70A-25CF2143C0B8}" name="Produktion" dataDxfId="247"/>
    <tableColumn id="6" xr3:uid="{E18AA644-9E29-4EFE-B810-55B99230CA58}" name="Verbrauch" dataDxfId="246"/>
    <tableColumn id="7" xr3:uid="{DDEC68A7-46B3-4992-A642-B89223225FE6}" name="Preis VK" dataDxfId="245"/>
    <tableColumn id="8" xr3:uid="{3BD99470-EE16-4F05-A82A-DB2267254257}" name="Preis EK" dataDxfId="244"/>
    <tableColumn id="9" xr3:uid="{B0CF962E-993F-4855-AA65-142081E02435}" name="Ertrag Einspeisung" dataDxfId="243">
      <calculatedColumnFormula>G2*C2</calculatedColumnFormula>
    </tableColumn>
    <tableColumn id="10" xr3:uid="{9A2A1CBA-23AB-4266-B0E4-E5E7F75892EC}" name="Betrag Zukauf" dataDxfId="242">
      <calculatedColumnFormula>H2*D2</calculatedColumnFormula>
    </tableColumn>
    <tableColumn id="11" xr3:uid="{8F0AC711-C5D9-481B-8636-4BE45B42CA98}" name="Betrag Verbrauch" dataDxfId="241">
      <calculatedColumnFormula>H2*F2</calculatedColumnFormula>
    </tableColumn>
    <tableColumn id="12" xr3:uid="{F207C10A-C6A6-4D3D-818B-F204E6C8D466}" name="Einsparung" dataDxfId="240">
      <calculatedColumnFormula>K2-J2+I2</calculatedColumnFormula>
    </tableColumn>
    <tableColumn id="15" xr3:uid="{8C602A98-8CD1-4C3A-B25C-D721374CE36D}" name="Eigenverbrauch" dataDxfId="239"/>
    <tableColumn id="16" xr3:uid="{23B1B670-E3A5-4D29-BDF4-23F98C8ABC84}" name="Autarkie" dataDxfId="238"/>
    <tableColumn id="17" xr3:uid="{2536BFB4-1959-4F7A-BD6B-EB8547AA504B}" name="Einspeisung2" dataDxfId="237"/>
    <tableColumn id="18" xr3:uid="{A03A528A-5329-4A33-96CF-B2DDD00D0168}" name="Netzbezug" dataDxfId="236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9EFA30E-786F-48B4-81E6-64027CC03E48}" name="Tabelle137" displayName="Tabelle137" ref="A1:P14" totalsRowShown="0">
  <autoFilter ref="A1:P14" xr:uid="{90926D6A-F614-4CE3-9558-D19D8678DEF9}"/>
  <tableColumns count="16">
    <tableColumn id="1" xr3:uid="{D999482C-617D-48BF-B91A-2DBAFCB2D818}" name="Monat"/>
    <tableColumn id="2" xr3:uid="{A6D4D3C7-D44D-4A76-8D5A-1B7E7FDD9937}" name="Jahr"/>
    <tableColumn id="3" xr3:uid="{B2E7E187-E5B2-4066-B4CB-6652257F422D}" name="Einspeisung" dataDxfId="235"/>
    <tableColumn id="4" xr3:uid="{7F4A27BB-D72F-4AB7-B457-15830A90C8A1}" name="Bezug" dataDxfId="234"/>
    <tableColumn id="5" xr3:uid="{0842BB67-A34B-446E-A713-2E3F0E30FBB6}" name="Produktion" dataDxfId="233"/>
    <tableColumn id="6" xr3:uid="{E5CBF39D-175E-43E4-BE52-668CAAC32CA0}" name="Verbrauch" dataDxfId="232"/>
    <tableColumn id="7" xr3:uid="{5055C8DC-E551-4346-9931-EF38BCE04FF7}" name="Preis VK" dataDxfId="231"/>
    <tableColumn id="8" xr3:uid="{2DB50E50-F642-4BE0-AF2A-958B2BF36E7A}" name="Preis EK" dataDxfId="230"/>
    <tableColumn id="9" xr3:uid="{BE44AB22-2BA5-4EFE-B4F8-6772B67B43A8}" name="Ertrag Einspeisung" dataDxfId="229">
      <calculatedColumnFormula>G2*C2</calculatedColumnFormula>
    </tableColumn>
    <tableColumn id="10" xr3:uid="{9E32A222-BBEF-4EF3-83CA-D8FA1B23F15B}" name="Betrag Zukauf" dataDxfId="228">
      <calculatedColumnFormula>H2*D2</calculatedColumnFormula>
    </tableColumn>
    <tableColumn id="11" xr3:uid="{ADF987B5-43D2-441F-A45B-AF6A6B657FB7}" name="Betrag Verbrauch" dataDxfId="227">
      <calculatedColumnFormula>H2*F2</calculatedColumnFormula>
    </tableColumn>
    <tableColumn id="12" xr3:uid="{8958C997-243E-45E7-A774-3915F0188CD4}" name="Einsparung" dataDxfId="226">
      <calculatedColumnFormula>K2-J2+I2</calculatedColumnFormula>
    </tableColumn>
    <tableColumn id="15" xr3:uid="{9CDF65A1-E9FB-4EB3-B2D7-76D2F1CC747A}" name="Eigenverbrauch" dataDxfId="225"/>
    <tableColumn id="16" xr3:uid="{25998BCE-80C8-43F5-B0FB-AD87AA8DEB53}" name="Autarkie" dataDxfId="224"/>
    <tableColumn id="17" xr3:uid="{2D957D6F-A798-4B57-A3A2-AE26E5B10D6A}" name="Einspeisung2" dataDxfId="223"/>
    <tableColumn id="18" xr3:uid="{CA5E349A-EF5D-4AA2-9D8A-4C0FC05314A5}" name="Netzbezug" dataDxfId="222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FEE9F1A-D9F0-43C8-AB86-0783E3C63497}" name="Tabelle138" displayName="Tabelle138" ref="A1:P14" totalsRowShown="0">
  <autoFilter ref="A1:P14" xr:uid="{90926D6A-F614-4CE3-9558-D19D8678DEF9}"/>
  <tableColumns count="16">
    <tableColumn id="1" xr3:uid="{42925233-0ACB-4038-9429-3B022E8A338E}" name="Monat"/>
    <tableColumn id="2" xr3:uid="{60DF6336-58CC-435F-AAA0-260661BC6513}" name="Jahr"/>
    <tableColumn id="3" xr3:uid="{D7CA5CE4-1AD0-4DB0-996D-0FE757F9690B}" name="Einspeisung" dataDxfId="221"/>
    <tableColumn id="4" xr3:uid="{DB04743A-B75B-48DC-B080-DBDAE0B9A3A8}" name="Bezug" dataDxfId="220"/>
    <tableColumn id="5" xr3:uid="{F36E6DBC-272B-4ACF-AE58-B2C92C305E5E}" name="Produktion" dataDxfId="219"/>
    <tableColumn id="6" xr3:uid="{E1A735CE-CEDC-429B-9843-B36142EE4B86}" name="Verbrauch" dataDxfId="218"/>
    <tableColumn id="7" xr3:uid="{18F4EDE9-F514-4027-A2BE-942986BCE4EB}" name="Preis VK" dataDxfId="217"/>
    <tableColumn id="8" xr3:uid="{B2D92B01-6792-4A37-A5AB-0525E0D28902}" name="Preis EK" dataDxfId="216"/>
    <tableColumn id="9" xr3:uid="{A87390E4-BCBB-47F5-9164-68A7A24A30A5}" name="Ertrag Einspeisung" dataDxfId="215">
      <calculatedColumnFormula>G2*C2</calculatedColumnFormula>
    </tableColumn>
    <tableColumn id="10" xr3:uid="{60B9B9F7-AFDC-4AC5-AAC1-17BB3F15CE18}" name="Betrag Zukauf" dataDxfId="214">
      <calculatedColumnFormula>H2*D2</calculatedColumnFormula>
    </tableColumn>
    <tableColumn id="11" xr3:uid="{88B6CF87-810D-40B9-9958-BA7977A1993E}" name="Betrag Verbrauch" dataDxfId="213">
      <calculatedColumnFormula>H2*F2</calculatedColumnFormula>
    </tableColumn>
    <tableColumn id="12" xr3:uid="{529AC3DD-E603-4637-805D-9551392844F8}" name="Einsparung" dataDxfId="212">
      <calculatedColumnFormula>K2-J2+I2</calculatedColumnFormula>
    </tableColumn>
    <tableColumn id="15" xr3:uid="{E640F40C-7F14-4137-8CB1-9061BFDE8087}" name="Eigenverbrauch" dataDxfId="211"/>
    <tableColumn id="16" xr3:uid="{0EE90F8E-C3E9-41CD-807C-387FF780E690}" name="Autarkie" dataDxfId="210"/>
    <tableColumn id="17" xr3:uid="{ACBDF0C8-338E-4F07-850E-A7777784FF79}" name="Einspeisung2" dataDxfId="209"/>
    <tableColumn id="18" xr3:uid="{DF9A5D42-6092-4D3D-8A6B-E8447F2743DE}" name="Netzbezug" dataDxfId="208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1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3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4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4"/>
  <sheetViews>
    <sheetView workbookViewId="0">
      <selection activeCell="C11" sqref="C11"/>
    </sheetView>
  </sheetViews>
  <sheetFormatPr baseColWidth="10" defaultColWidth="9.140625" defaultRowHeight="15" x14ac:dyDescent="0.25"/>
  <cols>
    <col min="3" max="3" width="13.85546875" bestFit="1" customWidth="1"/>
    <col min="4" max="4" width="11.85546875" customWidth="1"/>
    <col min="5" max="5" width="13.140625" bestFit="1" customWidth="1"/>
    <col min="6" max="6" width="12.28515625" customWidth="1"/>
    <col min="7" max="7" width="10.42578125" style="20" customWidth="1"/>
    <col min="8" max="8" width="10.140625" customWidth="1"/>
    <col min="9" max="9" width="19.28515625" customWidth="1"/>
    <col min="10" max="10" width="15.28515625" customWidth="1"/>
    <col min="11" max="11" width="18.42578125" customWidth="1"/>
    <col min="12" max="12" width="12.85546875" customWidth="1"/>
    <col min="13" max="13" width="17" style="7" bestFit="1" customWidth="1"/>
    <col min="14" max="14" width="10.85546875" style="7" bestFit="1" customWidth="1"/>
    <col min="15" max="15" width="14.85546875" style="7" bestFit="1" customWidth="1"/>
    <col min="16" max="16" width="12.7109375" style="7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s="20" t="s">
        <v>10</v>
      </c>
      <c r="H1" t="s">
        <v>11</v>
      </c>
      <c r="I1" t="s">
        <v>6</v>
      </c>
      <c r="J1" t="s">
        <v>7</v>
      </c>
      <c r="K1" t="s">
        <v>8</v>
      </c>
      <c r="L1" t="s">
        <v>9</v>
      </c>
      <c r="M1" s="8" t="s">
        <v>13</v>
      </c>
      <c r="N1" s="18" t="s">
        <v>14</v>
      </c>
      <c r="O1" s="9" t="s">
        <v>15</v>
      </c>
      <c r="P1" s="10" t="s">
        <v>16</v>
      </c>
    </row>
    <row r="2" spans="1:16" x14ac:dyDescent="0.25">
      <c r="A2">
        <v>1</v>
      </c>
      <c r="B2">
        <v>2020</v>
      </c>
      <c r="C2" s="1">
        <v>0</v>
      </c>
      <c r="D2" s="1">
        <v>0</v>
      </c>
      <c r="E2" s="1">
        <v>0</v>
      </c>
      <c r="F2" s="1">
        <v>0</v>
      </c>
      <c r="G2" s="20">
        <v>0</v>
      </c>
      <c r="H2" s="2">
        <v>0</v>
      </c>
      <c r="I2" s="2">
        <f t="shared" ref="I2:I4" si="0">G2*C2</f>
        <v>0</v>
      </c>
      <c r="J2" s="2">
        <f t="shared" ref="J2:J4" si="1">H2*D2</f>
        <v>0</v>
      </c>
      <c r="K2" s="2">
        <f t="shared" ref="K2:K4" si="2">H2*F2</f>
        <v>0</v>
      </c>
      <c r="L2" s="2">
        <f t="shared" ref="L2:L4" si="3">K2-J2+I2</f>
        <v>0</v>
      </c>
      <c r="M2" s="11">
        <v>0</v>
      </c>
      <c r="N2" s="19">
        <v>0</v>
      </c>
      <c r="O2" s="12">
        <v>0</v>
      </c>
      <c r="P2" s="13">
        <v>0</v>
      </c>
    </row>
    <row r="3" spans="1:16" x14ac:dyDescent="0.25">
      <c r="A3">
        <v>2</v>
      </c>
      <c r="B3">
        <v>2020</v>
      </c>
      <c r="C3" s="1">
        <v>0</v>
      </c>
      <c r="D3" s="1">
        <v>0</v>
      </c>
      <c r="E3" s="1">
        <v>0</v>
      </c>
      <c r="F3" s="1">
        <v>0</v>
      </c>
      <c r="G3" s="20">
        <v>0</v>
      </c>
      <c r="H3" s="2">
        <v>0</v>
      </c>
      <c r="I3" s="2">
        <f t="shared" si="0"/>
        <v>0</v>
      </c>
      <c r="J3" s="2">
        <f t="shared" si="1"/>
        <v>0</v>
      </c>
      <c r="K3" s="2">
        <f t="shared" si="2"/>
        <v>0</v>
      </c>
      <c r="L3" s="2">
        <f t="shared" si="3"/>
        <v>0</v>
      </c>
      <c r="M3" s="11">
        <v>0</v>
      </c>
      <c r="N3" s="19">
        <v>0</v>
      </c>
      <c r="O3" s="12">
        <v>0</v>
      </c>
      <c r="P3" s="13">
        <v>0</v>
      </c>
    </row>
    <row r="4" spans="1:16" x14ac:dyDescent="0.25">
      <c r="A4">
        <v>3</v>
      </c>
      <c r="B4">
        <v>2020</v>
      </c>
      <c r="C4" s="1">
        <v>0</v>
      </c>
      <c r="D4" s="1">
        <v>0</v>
      </c>
      <c r="E4" s="1">
        <v>0</v>
      </c>
      <c r="F4" s="1">
        <v>0</v>
      </c>
      <c r="G4" s="20">
        <v>0</v>
      </c>
      <c r="H4" s="2">
        <v>0</v>
      </c>
      <c r="I4" s="2">
        <f t="shared" si="0"/>
        <v>0</v>
      </c>
      <c r="J4" s="2">
        <f t="shared" si="1"/>
        <v>0</v>
      </c>
      <c r="K4" s="2">
        <f t="shared" si="2"/>
        <v>0</v>
      </c>
      <c r="L4" s="2">
        <f t="shared" si="3"/>
        <v>0</v>
      </c>
      <c r="M4" s="11">
        <v>0</v>
      </c>
      <c r="N4" s="19">
        <v>0</v>
      </c>
      <c r="O4" s="12">
        <v>0</v>
      </c>
      <c r="P4" s="13">
        <v>0</v>
      </c>
    </row>
    <row r="5" spans="1:16" x14ac:dyDescent="0.25">
      <c r="A5">
        <v>4</v>
      </c>
      <c r="B5">
        <v>2020</v>
      </c>
      <c r="C5" s="1">
        <v>0</v>
      </c>
      <c r="D5" s="1">
        <v>0</v>
      </c>
      <c r="E5" s="1">
        <v>0</v>
      </c>
      <c r="F5" s="1">
        <v>0</v>
      </c>
      <c r="G5" s="20">
        <v>0</v>
      </c>
      <c r="H5" s="2">
        <v>0</v>
      </c>
      <c r="I5" s="2">
        <f t="shared" ref="I5:I6" si="4">G5*C5</f>
        <v>0</v>
      </c>
      <c r="J5" s="2">
        <f t="shared" ref="J5:J6" si="5">H5*D5</f>
        <v>0</v>
      </c>
      <c r="K5" s="2">
        <f t="shared" ref="K5:K6" si="6">H5*F5</f>
        <v>0</v>
      </c>
      <c r="L5" s="2">
        <f t="shared" ref="L5:L6" si="7">K5-J5+I5</f>
        <v>0</v>
      </c>
      <c r="M5" s="11">
        <v>0</v>
      </c>
      <c r="N5" s="19">
        <v>0</v>
      </c>
      <c r="O5" s="12">
        <v>0</v>
      </c>
      <c r="P5" s="13">
        <v>0</v>
      </c>
    </row>
    <row r="6" spans="1:16" x14ac:dyDescent="0.25">
      <c r="A6">
        <v>5</v>
      </c>
      <c r="B6">
        <v>2020</v>
      </c>
      <c r="C6" s="1">
        <v>0</v>
      </c>
      <c r="D6" s="1">
        <v>0</v>
      </c>
      <c r="E6" s="1">
        <v>0</v>
      </c>
      <c r="F6" s="1">
        <v>0</v>
      </c>
      <c r="G6" s="20">
        <v>0</v>
      </c>
      <c r="H6" s="2">
        <v>0</v>
      </c>
      <c r="I6" s="2">
        <f t="shared" si="4"/>
        <v>0</v>
      </c>
      <c r="J6" s="2">
        <f t="shared" si="5"/>
        <v>0</v>
      </c>
      <c r="K6" s="2">
        <f t="shared" si="6"/>
        <v>0</v>
      </c>
      <c r="L6" s="2">
        <f t="shared" si="7"/>
        <v>0</v>
      </c>
      <c r="M6" s="11">
        <v>0</v>
      </c>
      <c r="N6" s="19">
        <v>0</v>
      </c>
      <c r="O6" s="12">
        <v>0</v>
      </c>
      <c r="P6" s="13">
        <v>0</v>
      </c>
    </row>
    <row r="7" spans="1:16" x14ac:dyDescent="0.25">
      <c r="A7">
        <v>6</v>
      </c>
      <c r="B7">
        <v>2020</v>
      </c>
      <c r="C7" s="1">
        <v>0</v>
      </c>
      <c r="D7" s="1">
        <v>0</v>
      </c>
      <c r="E7" s="1">
        <v>0</v>
      </c>
      <c r="F7" s="1">
        <v>0</v>
      </c>
      <c r="G7" s="20">
        <v>0</v>
      </c>
      <c r="H7" s="2">
        <v>0</v>
      </c>
      <c r="I7" s="2">
        <f>G7*C7</f>
        <v>0</v>
      </c>
      <c r="J7" s="2">
        <f>H7*D7</f>
        <v>0</v>
      </c>
      <c r="K7" s="2">
        <f t="shared" ref="K7:K13" si="8">H7*F7</f>
        <v>0</v>
      </c>
      <c r="L7" s="2">
        <f>K7-J7+I7</f>
        <v>0</v>
      </c>
      <c r="M7" s="11">
        <v>0</v>
      </c>
      <c r="N7" s="19">
        <v>0</v>
      </c>
      <c r="O7" s="12">
        <v>0</v>
      </c>
      <c r="P7" s="13">
        <v>0</v>
      </c>
    </row>
    <row r="8" spans="1:16" x14ac:dyDescent="0.25">
      <c r="A8">
        <v>7</v>
      </c>
      <c r="B8">
        <v>2020</v>
      </c>
      <c r="C8" s="1">
        <v>0</v>
      </c>
      <c r="D8" s="1">
        <v>0</v>
      </c>
      <c r="E8" s="1">
        <v>0</v>
      </c>
      <c r="F8" s="1">
        <v>0</v>
      </c>
      <c r="G8" s="20">
        <v>0</v>
      </c>
      <c r="H8" s="2">
        <v>0</v>
      </c>
      <c r="I8" s="2">
        <f>G8*C8</f>
        <v>0</v>
      </c>
      <c r="J8" s="2">
        <f>H8*D8</f>
        <v>0</v>
      </c>
      <c r="K8" s="2">
        <f t="shared" si="8"/>
        <v>0</v>
      </c>
      <c r="L8" s="2">
        <f>K8-J8+I8</f>
        <v>0</v>
      </c>
      <c r="M8" s="11">
        <v>0</v>
      </c>
      <c r="N8" s="19">
        <v>0</v>
      </c>
      <c r="O8" s="12">
        <v>0</v>
      </c>
      <c r="P8" s="13">
        <v>0</v>
      </c>
    </row>
    <row r="9" spans="1:16" x14ac:dyDescent="0.25">
      <c r="A9">
        <v>8</v>
      </c>
      <c r="B9">
        <v>2020</v>
      </c>
      <c r="C9" s="1">
        <v>202.97</v>
      </c>
      <c r="D9" s="1">
        <v>6.87</v>
      </c>
      <c r="E9" s="1">
        <v>373.38</v>
      </c>
      <c r="F9" s="1">
        <v>129.29</v>
      </c>
      <c r="G9" s="20">
        <v>8.8999999999999996E-2</v>
      </c>
      <c r="H9" s="2">
        <v>0.3</v>
      </c>
      <c r="I9" s="2">
        <f t="shared" ref="I9:J13" si="9">G9*C9</f>
        <v>18.064329999999998</v>
      </c>
      <c r="J9" s="2">
        <f t="shared" si="9"/>
        <v>2.0609999999999999</v>
      </c>
      <c r="K9" s="2">
        <f t="shared" si="8"/>
        <v>38.786999999999999</v>
      </c>
      <c r="L9" s="2">
        <f>K9-J9+I9</f>
        <v>54.790329999999997</v>
      </c>
      <c r="M9" s="11">
        <v>0.38</v>
      </c>
      <c r="N9" s="19">
        <v>0.95</v>
      </c>
      <c r="O9" s="12">
        <v>0.62</v>
      </c>
      <c r="P9" s="13">
        <v>0.05</v>
      </c>
    </row>
    <row r="10" spans="1:16" x14ac:dyDescent="0.25">
      <c r="A10">
        <v>9</v>
      </c>
      <c r="B10">
        <v>2020</v>
      </c>
      <c r="C10" s="1">
        <v>540.24</v>
      </c>
      <c r="D10" s="1">
        <v>2.38</v>
      </c>
      <c r="E10" s="1">
        <v>845.28</v>
      </c>
      <c r="F10" s="1">
        <v>225.92</v>
      </c>
      <c r="G10" s="20">
        <v>8.8999999999999996E-2</v>
      </c>
      <c r="H10" s="2">
        <v>0.3</v>
      </c>
      <c r="I10" s="2">
        <f t="shared" si="9"/>
        <v>48.081359999999997</v>
      </c>
      <c r="J10" s="2">
        <f t="shared" si="9"/>
        <v>0.71399999999999997</v>
      </c>
      <c r="K10" s="2">
        <f t="shared" si="8"/>
        <v>67.775999999999996</v>
      </c>
      <c r="L10" s="2">
        <f t="shared" ref="L10:L13" si="10">K10-J10+I10</f>
        <v>115.14336</v>
      </c>
      <c r="M10" s="11">
        <v>0.28999999999999998</v>
      </c>
      <c r="N10" s="19">
        <v>0.99</v>
      </c>
      <c r="O10" s="12">
        <v>0.71</v>
      </c>
      <c r="P10" s="13">
        <v>0.01</v>
      </c>
    </row>
    <row r="11" spans="1:16" x14ac:dyDescent="0.25">
      <c r="A11">
        <v>10</v>
      </c>
      <c r="B11">
        <v>2020</v>
      </c>
      <c r="C11" s="1">
        <v>152.05000000000001</v>
      </c>
      <c r="D11" s="1">
        <v>44.43</v>
      </c>
      <c r="E11" s="1">
        <v>425.99</v>
      </c>
      <c r="F11" s="1">
        <v>270.19</v>
      </c>
      <c r="G11" s="20">
        <v>8.8999999999999996E-2</v>
      </c>
      <c r="H11" s="2">
        <v>0.3</v>
      </c>
      <c r="I11" s="2">
        <f t="shared" si="9"/>
        <v>13.532450000000001</v>
      </c>
      <c r="J11" s="2">
        <f t="shared" si="9"/>
        <v>13.328999999999999</v>
      </c>
      <c r="K11" s="2">
        <f t="shared" si="8"/>
        <v>81.057000000000002</v>
      </c>
      <c r="L11" s="2">
        <f t="shared" si="10"/>
        <v>81.260450000000006</v>
      </c>
      <c r="M11" s="11">
        <v>0.6</v>
      </c>
      <c r="N11" s="19">
        <v>0.84</v>
      </c>
      <c r="O11" s="12">
        <v>0.4</v>
      </c>
      <c r="P11" s="13">
        <v>0.16</v>
      </c>
    </row>
    <row r="12" spans="1:16" x14ac:dyDescent="0.25">
      <c r="A12">
        <v>11</v>
      </c>
      <c r="B12">
        <v>2020</v>
      </c>
      <c r="C12" s="1">
        <v>32.1</v>
      </c>
      <c r="D12" s="1">
        <v>62.15</v>
      </c>
      <c r="E12" s="1">
        <v>271.72000000000003</v>
      </c>
      <c r="F12" s="1">
        <v>250.85</v>
      </c>
      <c r="G12" s="20">
        <v>8.8999999999999996E-2</v>
      </c>
      <c r="H12" s="2">
        <v>0.3</v>
      </c>
      <c r="I12" s="2">
        <f t="shared" si="9"/>
        <v>2.8569</v>
      </c>
      <c r="J12" s="2">
        <f t="shared" si="9"/>
        <v>18.645</v>
      </c>
      <c r="K12" s="2">
        <f t="shared" si="8"/>
        <v>75.254999999999995</v>
      </c>
      <c r="L12" s="2">
        <f t="shared" si="10"/>
        <v>59.466900000000003</v>
      </c>
      <c r="M12" s="11">
        <v>0.85</v>
      </c>
      <c r="N12" s="19">
        <v>0.75</v>
      </c>
      <c r="O12" s="12">
        <v>0.15</v>
      </c>
      <c r="P12" s="13">
        <v>0.25</v>
      </c>
    </row>
    <row r="13" spans="1:16" x14ac:dyDescent="0.25">
      <c r="A13">
        <v>12</v>
      </c>
      <c r="B13">
        <v>2020</v>
      </c>
      <c r="C13" s="1">
        <v>18.96</v>
      </c>
      <c r="D13" s="1">
        <v>162.65</v>
      </c>
      <c r="E13" s="1">
        <v>247.09</v>
      </c>
      <c r="F13" s="1">
        <v>344.85</v>
      </c>
      <c r="G13" s="20">
        <v>8.8999999999999996E-2</v>
      </c>
      <c r="H13" s="2">
        <v>0.3</v>
      </c>
      <c r="I13" s="2">
        <f t="shared" si="9"/>
        <v>1.6874400000000001</v>
      </c>
      <c r="J13" s="2">
        <f t="shared" si="9"/>
        <v>48.795000000000002</v>
      </c>
      <c r="K13" s="2">
        <f t="shared" si="8"/>
        <v>103.455</v>
      </c>
      <c r="L13" s="2">
        <f t="shared" si="10"/>
        <v>56.347439999999999</v>
      </c>
      <c r="M13" s="11">
        <v>0.91</v>
      </c>
      <c r="N13" s="19">
        <v>0.53</v>
      </c>
      <c r="O13" s="12">
        <v>0.09</v>
      </c>
      <c r="P13" s="13">
        <v>0.47</v>
      </c>
    </row>
    <row r="14" spans="1:16" ht="15.75" thickBot="1" x14ac:dyDescent="0.3">
      <c r="A14" s="3" t="s">
        <v>12</v>
      </c>
      <c r="B14" s="4">
        <v>2020</v>
      </c>
      <c r="C14" s="5">
        <f>SUBTOTAL(109,C9:C13)</f>
        <v>946.32</v>
      </c>
      <c r="D14" s="5">
        <f t="shared" ref="D14:L14" si="11">SUBTOTAL(109,D9:D13)</f>
        <v>278.48</v>
      </c>
      <c r="E14" s="5">
        <f t="shared" si="11"/>
        <v>2163.46</v>
      </c>
      <c r="F14" s="5">
        <f t="shared" si="11"/>
        <v>1221.0999999999999</v>
      </c>
      <c r="G14" s="21"/>
      <c r="H14" s="6"/>
      <c r="I14" s="6">
        <f t="shared" si="11"/>
        <v>84.22247999999999</v>
      </c>
      <c r="J14" s="6">
        <f t="shared" si="11"/>
        <v>83.543999999999997</v>
      </c>
      <c r="K14" s="6">
        <f t="shared" si="11"/>
        <v>366.33</v>
      </c>
      <c r="L14" s="6">
        <f t="shared" si="11"/>
        <v>367.00848000000002</v>
      </c>
      <c r="M14" s="14">
        <f>AVERAGE(M9:M13)</f>
        <v>0.60600000000000009</v>
      </c>
      <c r="N14" s="17">
        <f t="shared" ref="N14:P14" si="12">AVERAGE(N9:N13)</f>
        <v>0.81199999999999994</v>
      </c>
      <c r="O14" s="15">
        <f t="shared" si="12"/>
        <v>0.39400000000000002</v>
      </c>
      <c r="P14" s="16">
        <f t="shared" si="12"/>
        <v>0.188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9396E-51A1-4445-931B-4BC63D2AEFEF}">
  <dimension ref="A1:P14"/>
  <sheetViews>
    <sheetView workbookViewId="0">
      <selection activeCell="P14" sqref="P14"/>
    </sheetView>
  </sheetViews>
  <sheetFormatPr baseColWidth="10" defaultColWidth="9.140625" defaultRowHeight="15" x14ac:dyDescent="0.25"/>
  <cols>
    <col min="3" max="3" width="13.7109375" customWidth="1"/>
    <col min="4" max="4" width="11" customWidth="1"/>
    <col min="5" max="5" width="20.140625" bestFit="1" customWidth="1"/>
    <col min="6" max="6" width="12.28515625" customWidth="1"/>
    <col min="7" max="7" width="10.42578125" customWidth="1"/>
    <col min="8" max="8" width="10.140625" customWidth="1"/>
    <col min="9" max="9" width="19.28515625" customWidth="1"/>
    <col min="10" max="10" width="15.28515625" customWidth="1"/>
    <col min="11" max="11" width="18.42578125" customWidth="1"/>
    <col min="12" max="12" width="12.85546875" customWidth="1"/>
    <col min="13" max="13" width="17" style="7" bestFit="1" customWidth="1"/>
    <col min="14" max="14" width="10.85546875" style="7" bestFit="1" customWidth="1"/>
    <col min="15" max="15" width="14.85546875" style="7" bestFit="1" customWidth="1"/>
    <col min="16" max="16" width="12.7109375" style="7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10</v>
      </c>
      <c r="H1" t="s">
        <v>11</v>
      </c>
      <c r="I1" t="s">
        <v>6</v>
      </c>
      <c r="J1" t="s">
        <v>7</v>
      </c>
      <c r="K1" t="s">
        <v>8</v>
      </c>
      <c r="L1" t="s">
        <v>9</v>
      </c>
      <c r="M1" s="8" t="s">
        <v>13</v>
      </c>
      <c r="N1" s="9" t="s">
        <v>14</v>
      </c>
      <c r="O1" s="9" t="s">
        <v>15</v>
      </c>
      <c r="P1" s="10" t="s">
        <v>16</v>
      </c>
    </row>
    <row r="2" spans="1:16" x14ac:dyDescent="0.25">
      <c r="A2">
        <v>1</v>
      </c>
      <c r="B2">
        <v>2029</v>
      </c>
      <c r="C2" s="1">
        <v>0</v>
      </c>
      <c r="D2" s="1">
        <v>0</v>
      </c>
      <c r="E2" s="1">
        <v>0</v>
      </c>
      <c r="F2" s="1">
        <v>0</v>
      </c>
      <c r="G2" s="2">
        <v>0.08</v>
      </c>
      <c r="H2" s="2">
        <v>0.3</v>
      </c>
      <c r="I2" s="2">
        <f t="shared" ref="I2:J13" si="0">G2*C2</f>
        <v>0</v>
      </c>
      <c r="J2" s="2">
        <f t="shared" si="0"/>
        <v>0</v>
      </c>
      <c r="K2" s="2">
        <f t="shared" ref="K2:K13" si="1">H2*F2</f>
        <v>0</v>
      </c>
      <c r="L2" s="2">
        <f t="shared" ref="L2:L7" si="2">K2-J2+I2</f>
        <v>0</v>
      </c>
      <c r="M2" s="11">
        <v>0</v>
      </c>
      <c r="N2" s="12">
        <v>0</v>
      </c>
      <c r="O2" s="12">
        <v>0</v>
      </c>
      <c r="P2" s="13">
        <v>0</v>
      </c>
    </row>
    <row r="3" spans="1:16" x14ac:dyDescent="0.25">
      <c r="A3">
        <v>2</v>
      </c>
      <c r="B3">
        <v>2029</v>
      </c>
      <c r="C3" s="1">
        <v>0</v>
      </c>
      <c r="D3" s="1">
        <v>0</v>
      </c>
      <c r="E3" s="1">
        <v>0</v>
      </c>
      <c r="F3" s="1">
        <v>0</v>
      </c>
      <c r="G3" s="2">
        <v>0.08</v>
      </c>
      <c r="H3" s="2">
        <v>0.3</v>
      </c>
      <c r="I3" s="2">
        <f t="shared" si="0"/>
        <v>0</v>
      </c>
      <c r="J3" s="2">
        <f t="shared" si="0"/>
        <v>0</v>
      </c>
      <c r="K3" s="2">
        <f t="shared" si="1"/>
        <v>0</v>
      </c>
      <c r="L3" s="2">
        <f t="shared" si="2"/>
        <v>0</v>
      </c>
      <c r="M3" s="11">
        <v>0</v>
      </c>
      <c r="N3" s="12">
        <v>0</v>
      </c>
      <c r="O3" s="12">
        <v>0</v>
      </c>
      <c r="P3" s="13">
        <v>0</v>
      </c>
    </row>
    <row r="4" spans="1:16" x14ac:dyDescent="0.25">
      <c r="A4">
        <v>3</v>
      </c>
      <c r="B4">
        <v>2029</v>
      </c>
      <c r="C4" s="1">
        <v>0</v>
      </c>
      <c r="D4" s="1">
        <v>0</v>
      </c>
      <c r="E4" s="1">
        <v>0</v>
      </c>
      <c r="F4" s="1">
        <v>0</v>
      </c>
      <c r="G4" s="2">
        <v>0.08</v>
      </c>
      <c r="H4" s="2">
        <v>0.3</v>
      </c>
      <c r="I4" s="2">
        <f t="shared" si="0"/>
        <v>0</v>
      </c>
      <c r="J4" s="2">
        <f t="shared" si="0"/>
        <v>0</v>
      </c>
      <c r="K4" s="2">
        <f t="shared" si="1"/>
        <v>0</v>
      </c>
      <c r="L4" s="2">
        <f t="shared" si="2"/>
        <v>0</v>
      </c>
      <c r="M4" s="11">
        <v>0</v>
      </c>
      <c r="N4" s="12">
        <v>0</v>
      </c>
      <c r="O4" s="12">
        <v>0</v>
      </c>
      <c r="P4" s="13">
        <v>0</v>
      </c>
    </row>
    <row r="5" spans="1:16" x14ac:dyDescent="0.25">
      <c r="A5">
        <v>4</v>
      </c>
      <c r="B5">
        <v>2029</v>
      </c>
      <c r="C5" s="1">
        <v>0</v>
      </c>
      <c r="D5" s="1">
        <v>0</v>
      </c>
      <c r="E5" s="1">
        <v>0</v>
      </c>
      <c r="F5" s="1">
        <v>0</v>
      </c>
      <c r="G5" s="2">
        <v>0.08</v>
      </c>
      <c r="H5" s="2">
        <v>0.3</v>
      </c>
      <c r="I5" s="2">
        <f t="shared" si="0"/>
        <v>0</v>
      </c>
      <c r="J5" s="2">
        <f t="shared" si="0"/>
        <v>0</v>
      </c>
      <c r="K5" s="2">
        <f t="shared" si="1"/>
        <v>0</v>
      </c>
      <c r="L5" s="2">
        <f t="shared" si="2"/>
        <v>0</v>
      </c>
      <c r="M5" s="11">
        <v>0</v>
      </c>
      <c r="N5" s="12">
        <v>0</v>
      </c>
      <c r="O5" s="12">
        <v>0</v>
      </c>
      <c r="P5" s="13">
        <v>0</v>
      </c>
    </row>
    <row r="6" spans="1:16" x14ac:dyDescent="0.25">
      <c r="A6">
        <v>5</v>
      </c>
      <c r="B6">
        <v>2029</v>
      </c>
      <c r="C6" s="1">
        <v>0</v>
      </c>
      <c r="D6" s="1">
        <v>0</v>
      </c>
      <c r="E6" s="1">
        <v>0</v>
      </c>
      <c r="F6" s="1">
        <v>0</v>
      </c>
      <c r="G6" s="2">
        <v>0.08</v>
      </c>
      <c r="H6" s="2">
        <v>0.3</v>
      </c>
      <c r="I6" s="2">
        <f t="shared" si="0"/>
        <v>0</v>
      </c>
      <c r="J6" s="2">
        <f t="shared" si="0"/>
        <v>0</v>
      </c>
      <c r="K6" s="2">
        <f t="shared" si="1"/>
        <v>0</v>
      </c>
      <c r="L6" s="2">
        <f t="shared" si="2"/>
        <v>0</v>
      </c>
      <c r="M6" s="11">
        <v>0</v>
      </c>
      <c r="N6" s="12">
        <v>0</v>
      </c>
      <c r="O6" s="12">
        <v>0</v>
      </c>
      <c r="P6" s="13">
        <v>0</v>
      </c>
    </row>
    <row r="7" spans="1:16" x14ac:dyDescent="0.25">
      <c r="A7">
        <v>6</v>
      </c>
      <c r="B7">
        <v>2029</v>
      </c>
      <c r="C7" s="1">
        <v>0</v>
      </c>
      <c r="D7" s="1">
        <v>0</v>
      </c>
      <c r="E7" s="1">
        <v>0</v>
      </c>
      <c r="F7" s="1">
        <v>0</v>
      </c>
      <c r="G7" s="2">
        <v>0.08</v>
      </c>
      <c r="H7" s="2">
        <v>0.3</v>
      </c>
      <c r="I7" s="2">
        <f t="shared" si="0"/>
        <v>0</v>
      </c>
      <c r="J7" s="2">
        <f t="shared" si="0"/>
        <v>0</v>
      </c>
      <c r="K7" s="2">
        <f t="shared" si="1"/>
        <v>0</v>
      </c>
      <c r="L7" s="2">
        <f t="shared" si="2"/>
        <v>0</v>
      </c>
      <c r="M7" s="11">
        <v>0</v>
      </c>
      <c r="N7" s="12">
        <v>0</v>
      </c>
      <c r="O7" s="12">
        <v>0</v>
      </c>
      <c r="P7" s="13">
        <v>0</v>
      </c>
    </row>
    <row r="8" spans="1:16" x14ac:dyDescent="0.25">
      <c r="A8">
        <v>7</v>
      </c>
      <c r="B8">
        <v>2029</v>
      </c>
      <c r="C8" s="1">
        <v>0</v>
      </c>
      <c r="D8" s="1">
        <v>0</v>
      </c>
      <c r="E8" s="1">
        <v>0</v>
      </c>
      <c r="F8" s="1">
        <v>0</v>
      </c>
      <c r="G8" s="2">
        <v>0.08</v>
      </c>
      <c r="H8" s="2">
        <v>0.3</v>
      </c>
      <c r="I8" s="2">
        <f t="shared" si="0"/>
        <v>0</v>
      </c>
      <c r="J8" s="2">
        <f t="shared" si="0"/>
        <v>0</v>
      </c>
      <c r="K8" s="2">
        <f t="shared" si="1"/>
        <v>0</v>
      </c>
      <c r="L8" s="2">
        <f>K8-J8+I8</f>
        <v>0</v>
      </c>
      <c r="M8" s="11">
        <v>0</v>
      </c>
      <c r="N8" s="12">
        <v>0</v>
      </c>
      <c r="O8" s="12">
        <v>0</v>
      </c>
      <c r="P8" s="13">
        <v>0</v>
      </c>
    </row>
    <row r="9" spans="1:16" x14ac:dyDescent="0.25">
      <c r="A9">
        <v>8</v>
      </c>
      <c r="B9">
        <v>2029</v>
      </c>
      <c r="C9" s="1">
        <v>0</v>
      </c>
      <c r="D9" s="1">
        <v>0</v>
      </c>
      <c r="E9" s="1">
        <v>0</v>
      </c>
      <c r="F9" s="1">
        <v>0</v>
      </c>
      <c r="G9" s="2">
        <v>0.08</v>
      </c>
      <c r="H9" s="2">
        <v>0.3</v>
      </c>
      <c r="I9" s="2">
        <f t="shared" si="0"/>
        <v>0</v>
      </c>
      <c r="J9" s="2">
        <f t="shared" si="0"/>
        <v>0</v>
      </c>
      <c r="K9" s="2">
        <f t="shared" si="1"/>
        <v>0</v>
      </c>
      <c r="L9" s="2">
        <f>K9-J9+I9</f>
        <v>0</v>
      </c>
      <c r="M9" s="11">
        <v>0</v>
      </c>
      <c r="N9" s="12">
        <v>0</v>
      </c>
      <c r="O9" s="12">
        <v>0</v>
      </c>
      <c r="P9" s="13">
        <v>0</v>
      </c>
    </row>
    <row r="10" spans="1:16" x14ac:dyDescent="0.25">
      <c r="A10">
        <v>9</v>
      </c>
      <c r="B10">
        <v>2029</v>
      </c>
      <c r="C10" s="1">
        <v>0</v>
      </c>
      <c r="D10" s="1">
        <v>0</v>
      </c>
      <c r="E10" s="1">
        <v>0</v>
      </c>
      <c r="F10" s="1">
        <v>0</v>
      </c>
      <c r="G10" s="2">
        <v>0.08</v>
      </c>
      <c r="H10" s="2">
        <v>0.3</v>
      </c>
      <c r="I10" s="2">
        <f t="shared" si="0"/>
        <v>0</v>
      </c>
      <c r="J10" s="2">
        <f t="shared" si="0"/>
        <v>0</v>
      </c>
      <c r="K10" s="2">
        <f t="shared" si="1"/>
        <v>0</v>
      </c>
      <c r="L10" s="2">
        <f t="shared" ref="L10:L13" si="3">K10-J10+I10</f>
        <v>0</v>
      </c>
      <c r="M10" s="11">
        <v>0</v>
      </c>
      <c r="N10" s="12">
        <v>0</v>
      </c>
      <c r="O10" s="12">
        <v>0</v>
      </c>
      <c r="P10" s="13">
        <v>0</v>
      </c>
    </row>
    <row r="11" spans="1:16" x14ac:dyDescent="0.25">
      <c r="A11">
        <v>10</v>
      </c>
      <c r="B11">
        <v>2029</v>
      </c>
      <c r="C11" s="1">
        <v>0</v>
      </c>
      <c r="D11" s="1">
        <v>0</v>
      </c>
      <c r="E11" s="1">
        <v>0</v>
      </c>
      <c r="F11" s="1">
        <v>0</v>
      </c>
      <c r="G11" s="2">
        <v>0.08</v>
      </c>
      <c r="H11" s="2">
        <v>0.3</v>
      </c>
      <c r="I11" s="2">
        <f t="shared" si="0"/>
        <v>0</v>
      </c>
      <c r="J11" s="2">
        <f t="shared" si="0"/>
        <v>0</v>
      </c>
      <c r="K11" s="2">
        <f t="shared" si="1"/>
        <v>0</v>
      </c>
      <c r="L11" s="2">
        <f t="shared" si="3"/>
        <v>0</v>
      </c>
      <c r="M11" s="11">
        <v>0</v>
      </c>
      <c r="N11" s="12">
        <v>0</v>
      </c>
      <c r="O11" s="12">
        <v>0</v>
      </c>
      <c r="P11" s="13">
        <v>0</v>
      </c>
    </row>
    <row r="12" spans="1:16" x14ac:dyDescent="0.25">
      <c r="A12">
        <v>11</v>
      </c>
      <c r="B12">
        <v>2029</v>
      </c>
      <c r="C12" s="1">
        <v>0</v>
      </c>
      <c r="D12" s="1">
        <v>0</v>
      </c>
      <c r="E12" s="1">
        <v>0</v>
      </c>
      <c r="F12" s="1">
        <v>0</v>
      </c>
      <c r="G12" s="2">
        <v>0.08</v>
      </c>
      <c r="H12" s="2">
        <v>0.3</v>
      </c>
      <c r="I12" s="2">
        <f t="shared" si="0"/>
        <v>0</v>
      </c>
      <c r="J12" s="2">
        <f t="shared" si="0"/>
        <v>0</v>
      </c>
      <c r="K12" s="2">
        <f t="shared" si="1"/>
        <v>0</v>
      </c>
      <c r="L12" s="2">
        <f t="shared" si="3"/>
        <v>0</v>
      </c>
      <c r="M12" s="11">
        <v>0</v>
      </c>
      <c r="N12" s="12">
        <v>0</v>
      </c>
      <c r="O12" s="12">
        <v>0</v>
      </c>
      <c r="P12" s="13">
        <v>0</v>
      </c>
    </row>
    <row r="13" spans="1:16" x14ac:dyDescent="0.25">
      <c r="A13">
        <v>12</v>
      </c>
      <c r="B13">
        <v>2029</v>
      </c>
      <c r="C13" s="1">
        <v>0</v>
      </c>
      <c r="D13" s="1">
        <v>0</v>
      </c>
      <c r="E13" s="1">
        <v>0</v>
      </c>
      <c r="F13" s="1">
        <v>0</v>
      </c>
      <c r="G13" s="2">
        <v>0.08</v>
      </c>
      <c r="H13" s="2">
        <v>0.3</v>
      </c>
      <c r="I13" s="2">
        <f t="shared" si="0"/>
        <v>0</v>
      </c>
      <c r="J13" s="2">
        <f t="shared" si="0"/>
        <v>0</v>
      </c>
      <c r="K13" s="2">
        <f t="shared" si="1"/>
        <v>0</v>
      </c>
      <c r="L13" s="2">
        <f t="shared" si="3"/>
        <v>0</v>
      </c>
      <c r="M13" s="11">
        <v>0</v>
      </c>
      <c r="N13" s="12">
        <v>0</v>
      </c>
      <c r="O13" s="12">
        <v>0</v>
      </c>
      <c r="P13" s="13">
        <v>0</v>
      </c>
    </row>
    <row r="14" spans="1:16" ht="15.75" thickBot="1" x14ac:dyDescent="0.3">
      <c r="A14" s="3" t="s">
        <v>12</v>
      </c>
      <c r="B14" s="4">
        <v>2029</v>
      </c>
      <c r="C14" s="5">
        <f>SUBTOTAL(109,C9:C13)</f>
        <v>0</v>
      </c>
      <c r="D14" s="5">
        <f t="shared" ref="D14:L14" si="4">SUBTOTAL(109,D9:D13)</f>
        <v>0</v>
      </c>
      <c r="E14" s="5">
        <f t="shared" si="4"/>
        <v>0</v>
      </c>
      <c r="F14" s="5">
        <f t="shared" si="4"/>
        <v>0</v>
      </c>
      <c r="G14" s="6"/>
      <c r="H14" s="6"/>
      <c r="I14" s="6">
        <f t="shared" si="4"/>
        <v>0</v>
      </c>
      <c r="J14" s="6">
        <f t="shared" si="4"/>
        <v>0</v>
      </c>
      <c r="K14" s="6">
        <f t="shared" si="4"/>
        <v>0</v>
      </c>
      <c r="L14" s="6">
        <f t="shared" si="4"/>
        <v>0</v>
      </c>
      <c r="M14" s="14">
        <f>AVERAGE(M2:M13)</f>
        <v>0</v>
      </c>
      <c r="N14" s="15">
        <f t="shared" ref="N14:P14" si="5">AVERAGE(N2:N13)</f>
        <v>0</v>
      </c>
      <c r="O14" s="15">
        <f t="shared" si="5"/>
        <v>0</v>
      </c>
      <c r="P14" s="16">
        <f t="shared" si="5"/>
        <v>0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92DC9-0D2D-4E3A-A670-32C7E896E550}">
  <dimension ref="A1:P14"/>
  <sheetViews>
    <sheetView workbookViewId="0">
      <selection activeCell="I25" sqref="I25"/>
    </sheetView>
  </sheetViews>
  <sheetFormatPr baseColWidth="10" defaultColWidth="9.140625" defaultRowHeight="15" x14ac:dyDescent="0.25"/>
  <cols>
    <col min="3" max="3" width="13.7109375" customWidth="1"/>
    <col min="4" max="4" width="11" customWidth="1"/>
    <col min="5" max="5" width="20.140625" bestFit="1" customWidth="1"/>
    <col min="6" max="6" width="12.28515625" customWidth="1"/>
    <col min="7" max="7" width="10.42578125" customWidth="1"/>
    <col min="8" max="8" width="10.140625" customWidth="1"/>
    <col min="9" max="9" width="19.28515625" customWidth="1"/>
    <col min="10" max="10" width="15.28515625" customWidth="1"/>
    <col min="11" max="11" width="18.42578125" customWidth="1"/>
    <col min="12" max="12" width="12.85546875" customWidth="1"/>
    <col min="13" max="13" width="17" style="7" bestFit="1" customWidth="1"/>
    <col min="14" max="14" width="10.85546875" style="7" bestFit="1" customWidth="1"/>
    <col min="15" max="15" width="14.85546875" style="7" bestFit="1" customWidth="1"/>
    <col min="16" max="16" width="12.7109375" style="7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10</v>
      </c>
      <c r="H1" t="s">
        <v>11</v>
      </c>
      <c r="I1" t="s">
        <v>6</v>
      </c>
      <c r="J1" t="s">
        <v>7</v>
      </c>
      <c r="K1" t="s">
        <v>8</v>
      </c>
      <c r="L1" t="s">
        <v>9</v>
      </c>
      <c r="M1" s="8" t="s">
        <v>13</v>
      </c>
      <c r="N1" s="9" t="s">
        <v>14</v>
      </c>
      <c r="O1" s="9" t="s">
        <v>15</v>
      </c>
      <c r="P1" s="10" t="s">
        <v>16</v>
      </c>
    </row>
    <row r="2" spans="1:16" x14ac:dyDescent="0.25">
      <c r="A2">
        <v>1</v>
      </c>
      <c r="B2">
        <v>2030</v>
      </c>
      <c r="C2" s="1">
        <v>0</v>
      </c>
      <c r="D2" s="1">
        <v>0</v>
      </c>
      <c r="E2" s="1">
        <v>0</v>
      </c>
      <c r="F2" s="1">
        <v>0</v>
      </c>
      <c r="G2" s="2">
        <v>0.08</v>
      </c>
      <c r="H2" s="2">
        <v>0.3</v>
      </c>
      <c r="I2" s="2">
        <f t="shared" ref="I2:J13" si="0">G2*C2</f>
        <v>0</v>
      </c>
      <c r="J2" s="2">
        <f t="shared" si="0"/>
        <v>0</v>
      </c>
      <c r="K2" s="2">
        <f t="shared" ref="K2:K13" si="1">H2*F2</f>
        <v>0</v>
      </c>
      <c r="L2" s="2">
        <f t="shared" ref="L2:L7" si="2">K2-J2+I2</f>
        <v>0</v>
      </c>
      <c r="M2" s="11">
        <v>0</v>
      </c>
      <c r="N2" s="12">
        <v>0</v>
      </c>
      <c r="O2" s="12">
        <v>0</v>
      </c>
      <c r="P2" s="13">
        <v>0</v>
      </c>
    </row>
    <row r="3" spans="1:16" x14ac:dyDescent="0.25">
      <c r="A3">
        <v>2</v>
      </c>
      <c r="B3">
        <v>2030</v>
      </c>
      <c r="C3" s="1">
        <v>0</v>
      </c>
      <c r="D3" s="1">
        <v>0</v>
      </c>
      <c r="E3" s="1">
        <v>0</v>
      </c>
      <c r="F3" s="1">
        <v>0</v>
      </c>
      <c r="G3" s="2">
        <v>0.08</v>
      </c>
      <c r="H3" s="2">
        <v>0.3</v>
      </c>
      <c r="I3" s="2">
        <f t="shared" si="0"/>
        <v>0</v>
      </c>
      <c r="J3" s="2">
        <f t="shared" si="0"/>
        <v>0</v>
      </c>
      <c r="K3" s="2">
        <f t="shared" si="1"/>
        <v>0</v>
      </c>
      <c r="L3" s="2">
        <f t="shared" si="2"/>
        <v>0</v>
      </c>
      <c r="M3" s="11">
        <v>0</v>
      </c>
      <c r="N3" s="12">
        <v>0</v>
      </c>
      <c r="O3" s="12">
        <v>0</v>
      </c>
      <c r="P3" s="13">
        <v>0</v>
      </c>
    </row>
    <row r="4" spans="1:16" x14ac:dyDescent="0.25">
      <c r="A4">
        <v>3</v>
      </c>
      <c r="B4">
        <v>2030</v>
      </c>
      <c r="C4" s="1">
        <v>0</v>
      </c>
      <c r="D4" s="1">
        <v>0</v>
      </c>
      <c r="E4" s="1">
        <v>0</v>
      </c>
      <c r="F4" s="1">
        <v>0</v>
      </c>
      <c r="G4" s="2">
        <v>0.08</v>
      </c>
      <c r="H4" s="2">
        <v>0.3</v>
      </c>
      <c r="I4" s="2">
        <f t="shared" si="0"/>
        <v>0</v>
      </c>
      <c r="J4" s="2">
        <f t="shared" si="0"/>
        <v>0</v>
      </c>
      <c r="K4" s="2">
        <f t="shared" si="1"/>
        <v>0</v>
      </c>
      <c r="L4" s="2">
        <f t="shared" si="2"/>
        <v>0</v>
      </c>
      <c r="M4" s="11">
        <v>0</v>
      </c>
      <c r="N4" s="12">
        <v>0</v>
      </c>
      <c r="O4" s="12">
        <v>0</v>
      </c>
      <c r="P4" s="13">
        <v>0</v>
      </c>
    </row>
    <row r="5" spans="1:16" x14ac:dyDescent="0.25">
      <c r="A5">
        <v>4</v>
      </c>
      <c r="B5">
        <v>2030</v>
      </c>
      <c r="C5" s="1">
        <v>0</v>
      </c>
      <c r="D5" s="1">
        <v>0</v>
      </c>
      <c r="E5" s="1">
        <v>0</v>
      </c>
      <c r="F5" s="1">
        <v>0</v>
      </c>
      <c r="G5" s="2">
        <v>0.08</v>
      </c>
      <c r="H5" s="2">
        <v>0.3</v>
      </c>
      <c r="I5" s="2">
        <f t="shared" si="0"/>
        <v>0</v>
      </c>
      <c r="J5" s="2">
        <f t="shared" si="0"/>
        <v>0</v>
      </c>
      <c r="K5" s="2">
        <f t="shared" si="1"/>
        <v>0</v>
      </c>
      <c r="L5" s="2">
        <f t="shared" si="2"/>
        <v>0</v>
      </c>
      <c r="M5" s="11">
        <v>0</v>
      </c>
      <c r="N5" s="12">
        <v>0</v>
      </c>
      <c r="O5" s="12">
        <v>0</v>
      </c>
      <c r="P5" s="13">
        <v>0</v>
      </c>
    </row>
    <row r="6" spans="1:16" x14ac:dyDescent="0.25">
      <c r="A6">
        <v>5</v>
      </c>
      <c r="B6">
        <v>2030</v>
      </c>
      <c r="C6" s="1">
        <v>0</v>
      </c>
      <c r="D6" s="1">
        <v>0</v>
      </c>
      <c r="E6" s="1">
        <v>0</v>
      </c>
      <c r="F6" s="1">
        <v>0</v>
      </c>
      <c r="G6" s="2">
        <v>0.08</v>
      </c>
      <c r="H6" s="2">
        <v>0.3</v>
      </c>
      <c r="I6" s="2">
        <f t="shared" si="0"/>
        <v>0</v>
      </c>
      <c r="J6" s="2">
        <f t="shared" si="0"/>
        <v>0</v>
      </c>
      <c r="K6" s="2">
        <f t="shared" si="1"/>
        <v>0</v>
      </c>
      <c r="L6" s="2">
        <f t="shared" si="2"/>
        <v>0</v>
      </c>
      <c r="M6" s="11">
        <v>0</v>
      </c>
      <c r="N6" s="12">
        <v>0</v>
      </c>
      <c r="O6" s="12">
        <v>0</v>
      </c>
      <c r="P6" s="13">
        <v>0</v>
      </c>
    </row>
    <row r="7" spans="1:16" x14ac:dyDescent="0.25">
      <c r="A7">
        <v>6</v>
      </c>
      <c r="B7">
        <v>2030</v>
      </c>
      <c r="C7" s="1">
        <v>0</v>
      </c>
      <c r="D7" s="1">
        <v>0</v>
      </c>
      <c r="E7" s="1">
        <v>0</v>
      </c>
      <c r="F7" s="1">
        <v>0</v>
      </c>
      <c r="G7" s="2">
        <v>0.08</v>
      </c>
      <c r="H7" s="2">
        <v>0.3</v>
      </c>
      <c r="I7" s="2">
        <f t="shared" si="0"/>
        <v>0</v>
      </c>
      <c r="J7" s="2">
        <f t="shared" si="0"/>
        <v>0</v>
      </c>
      <c r="K7" s="2">
        <f t="shared" si="1"/>
        <v>0</v>
      </c>
      <c r="L7" s="2">
        <f t="shared" si="2"/>
        <v>0</v>
      </c>
      <c r="M7" s="11">
        <v>0</v>
      </c>
      <c r="N7" s="12">
        <v>0</v>
      </c>
      <c r="O7" s="12">
        <v>0</v>
      </c>
      <c r="P7" s="13">
        <v>0</v>
      </c>
    </row>
    <row r="8" spans="1:16" x14ac:dyDescent="0.25">
      <c r="A8">
        <v>7</v>
      </c>
      <c r="B8">
        <v>2030</v>
      </c>
      <c r="C8" s="1">
        <v>0</v>
      </c>
      <c r="D8" s="1">
        <v>0</v>
      </c>
      <c r="E8" s="1">
        <v>0</v>
      </c>
      <c r="F8" s="1">
        <v>0</v>
      </c>
      <c r="G8" s="2">
        <v>0.08</v>
      </c>
      <c r="H8" s="2">
        <v>0.3</v>
      </c>
      <c r="I8" s="2">
        <f t="shared" si="0"/>
        <v>0</v>
      </c>
      <c r="J8" s="2">
        <f t="shared" si="0"/>
        <v>0</v>
      </c>
      <c r="K8" s="2">
        <f t="shared" si="1"/>
        <v>0</v>
      </c>
      <c r="L8" s="2">
        <f>K8-J8+I8</f>
        <v>0</v>
      </c>
      <c r="M8" s="11">
        <v>0</v>
      </c>
      <c r="N8" s="12">
        <v>0</v>
      </c>
      <c r="O8" s="12">
        <v>0</v>
      </c>
      <c r="P8" s="13">
        <v>0</v>
      </c>
    </row>
    <row r="9" spans="1:16" x14ac:dyDescent="0.25">
      <c r="A9">
        <v>8</v>
      </c>
      <c r="B9">
        <v>2030</v>
      </c>
      <c r="C9" s="1">
        <v>0</v>
      </c>
      <c r="D9" s="1">
        <v>0</v>
      </c>
      <c r="E9" s="1">
        <v>0</v>
      </c>
      <c r="F9" s="1">
        <v>0</v>
      </c>
      <c r="G9" s="2">
        <v>0.08</v>
      </c>
      <c r="H9" s="2">
        <v>0.3</v>
      </c>
      <c r="I9" s="2">
        <f t="shared" si="0"/>
        <v>0</v>
      </c>
      <c r="J9" s="2">
        <f t="shared" si="0"/>
        <v>0</v>
      </c>
      <c r="K9" s="2">
        <f t="shared" si="1"/>
        <v>0</v>
      </c>
      <c r="L9" s="2">
        <f>K9-J9+I9</f>
        <v>0</v>
      </c>
      <c r="M9" s="11">
        <v>0</v>
      </c>
      <c r="N9" s="12">
        <v>0</v>
      </c>
      <c r="O9" s="12">
        <v>0</v>
      </c>
      <c r="P9" s="13">
        <v>0</v>
      </c>
    </row>
    <row r="10" spans="1:16" x14ac:dyDescent="0.25">
      <c r="A10">
        <v>9</v>
      </c>
      <c r="B10">
        <v>2030</v>
      </c>
      <c r="C10" s="1">
        <v>0</v>
      </c>
      <c r="D10" s="1">
        <v>0</v>
      </c>
      <c r="E10" s="1">
        <v>0</v>
      </c>
      <c r="F10" s="1">
        <v>0</v>
      </c>
      <c r="G10" s="2">
        <v>0.08</v>
      </c>
      <c r="H10" s="2">
        <v>0.3</v>
      </c>
      <c r="I10" s="2">
        <f t="shared" si="0"/>
        <v>0</v>
      </c>
      <c r="J10" s="2">
        <f t="shared" si="0"/>
        <v>0</v>
      </c>
      <c r="K10" s="2">
        <f t="shared" si="1"/>
        <v>0</v>
      </c>
      <c r="L10" s="2">
        <f t="shared" ref="L10:L13" si="3">K10-J10+I10</f>
        <v>0</v>
      </c>
      <c r="M10" s="11">
        <v>0</v>
      </c>
      <c r="N10" s="12">
        <v>0</v>
      </c>
      <c r="O10" s="12">
        <v>0</v>
      </c>
      <c r="P10" s="13">
        <v>0</v>
      </c>
    </row>
    <row r="11" spans="1:16" x14ac:dyDescent="0.25">
      <c r="A11">
        <v>10</v>
      </c>
      <c r="B11">
        <v>2030</v>
      </c>
      <c r="C11" s="1">
        <v>0</v>
      </c>
      <c r="D11" s="1">
        <v>0</v>
      </c>
      <c r="E11" s="1">
        <v>0</v>
      </c>
      <c r="F11" s="1">
        <v>0</v>
      </c>
      <c r="G11" s="2">
        <v>0.08</v>
      </c>
      <c r="H11" s="2">
        <v>0.3</v>
      </c>
      <c r="I11" s="2">
        <f t="shared" si="0"/>
        <v>0</v>
      </c>
      <c r="J11" s="2">
        <f t="shared" si="0"/>
        <v>0</v>
      </c>
      <c r="K11" s="2">
        <f t="shared" si="1"/>
        <v>0</v>
      </c>
      <c r="L11" s="2">
        <f t="shared" si="3"/>
        <v>0</v>
      </c>
      <c r="M11" s="11">
        <v>0</v>
      </c>
      <c r="N11" s="12">
        <v>0</v>
      </c>
      <c r="O11" s="12">
        <v>0</v>
      </c>
      <c r="P11" s="13">
        <v>0</v>
      </c>
    </row>
    <row r="12" spans="1:16" x14ac:dyDescent="0.25">
      <c r="A12">
        <v>11</v>
      </c>
      <c r="B12">
        <v>2030</v>
      </c>
      <c r="C12" s="1">
        <v>0</v>
      </c>
      <c r="D12" s="1">
        <v>0</v>
      </c>
      <c r="E12" s="1">
        <v>0</v>
      </c>
      <c r="F12" s="1">
        <v>0</v>
      </c>
      <c r="G12" s="2">
        <v>0.08</v>
      </c>
      <c r="H12" s="2">
        <v>0.3</v>
      </c>
      <c r="I12" s="2">
        <f t="shared" si="0"/>
        <v>0</v>
      </c>
      <c r="J12" s="2">
        <f t="shared" si="0"/>
        <v>0</v>
      </c>
      <c r="K12" s="2">
        <f t="shared" si="1"/>
        <v>0</v>
      </c>
      <c r="L12" s="2">
        <f t="shared" si="3"/>
        <v>0</v>
      </c>
      <c r="M12" s="11">
        <v>0</v>
      </c>
      <c r="N12" s="12">
        <v>0</v>
      </c>
      <c r="O12" s="12">
        <v>0</v>
      </c>
      <c r="P12" s="13">
        <v>0</v>
      </c>
    </row>
    <row r="13" spans="1:16" x14ac:dyDescent="0.25">
      <c r="A13">
        <v>12</v>
      </c>
      <c r="B13">
        <v>2030</v>
      </c>
      <c r="C13" s="1">
        <v>0</v>
      </c>
      <c r="D13" s="1">
        <v>0</v>
      </c>
      <c r="E13" s="1">
        <v>0</v>
      </c>
      <c r="F13" s="1">
        <v>0</v>
      </c>
      <c r="G13" s="2">
        <v>0.08</v>
      </c>
      <c r="H13" s="2">
        <v>0.3</v>
      </c>
      <c r="I13" s="2">
        <f t="shared" si="0"/>
        <v>0</v>
      </c>
      <c r="J13" s="2">
        <f t="shared" si="0"/>
        <v>0</v>
      </c>
      <c r="K13" s="2">
        <f t="shared" si="1"/>
        <v>0</v>
      </c>
      <c r="L13" s="2">
        <f t="shared" si="3"/>
        <v>0</v>
      </c>
      <c r="M13" s="11">
        <v>0</v>
      </c>
      <c r="N13" s="12">
        <v>0</v>
      </c>
      <c r="O13" s="12">
        <v>0</v>
      </c>
      <c r="P13" s="13">
        <v>0</v>
      </c>
    </row>
    <row r="14" spans="1:16" ht="15.75" thickBot="1" x14ac:dyDescent="0.3">
      <c r="A14" s="3" t="s">
        <v>12</v>
      </c>
      <c r="B14" s="4">
        <v>2030</v>
      </c>
      <c r="C14" s="5">
        <f>SUBTOTAL(109,C2:C13)</f>
        <v>0</v>
      </c>
      <c r="D14" s="5">
        <f>SUBTOTAL(109,D2:D13)</f>
        <v>0</v>
      </c>
      <c r="E14" s="5">
        <f t="shared" ref="E14:F14" si="4">SUBTOTAL(109,E2:E13)</f>
        <v>0</v>
      </c>
      <c r="F14" s="5">
        <f t="shared" si="4"/>
        <v>0</v>
      </c>
      <c r="G14" s="6"/>
      <c r="H14" s="6"/>
      <c r="I14" s="6">
        <f>SUBTOTAL(109,I2:I13)</f>
        <v>0</v>
      </c>
      <c r="J14" s="6">
        <f t="shared" ref="J14:L14" si="5">SUBTOTAL(109,J2:J13)</f>
        <v>0</v>
      </c>
      <c r="K14" s="6">
        <f t="shared" si="5"/>
        <v>0</v>
      </c>
      <c r="L14" s="6">
        <f t="shared" si="5"/>
        <v>0</v>
      </c>
      <c r="M14" s="14" cm="1">
        <f t="array" ref="M14">AVERAGE(IF(M2:M13&lt;&gt;0,M2:M13,0))</f>
        <v>0</v>
      </c>
      <c r="N14" s="15" cm="1">
        <f t="array" ref="N14">AVERAGE(IF(N2:N13&lt;&gt;0,N2:N13,0))</f>
        <v>0</v>
      </c>
      <c r="O14" s="15" cm="1">
        <f t="array" ref="O14">AVERAGE(IF(O2:O13&lt;&gt;0,O2:O13,0))</f>
        <v>0</v>
      </c>
      <c r="P14" s="16" cm="1">
        <f t="array" ref="P14">AVERAGE(IF(P2:P13&lt;&gt;0,P2:P13,0))</f>
        <v>0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A2362-5472-48E8-8335-1DBFD24E06D0}">
  <dimension ref="A1:P14"/>
  <sheetViews>
    <sheetView workbookViewId="0">
      <selection activeCell="I25" sqref="I25"/>
    </sheetView>
  </sheetViews>
  <sheetFormatPr baseColWidth="10" defaultColWidth="9.140625" defaultRowHeight="15" x14ac:dyDescent="0.25"/>
  <cols>
    <col min="3" max="3" width="13.7109375" customWidth="1"/>
    <col min="4" max="4" width="11" customWidth="1"/>
    <col min="5" max="5" width="20.140625" bestFit="1" customWidth="1"/>
    <col min="6" max="6" width="12.28515625" customWidth="1"/>
    <col min="7" max="7" width="10.42578125" customWidth="1"/>
    <col min="8" max="8" width="10.140625" customWidth="1"/>
    <col min="9" max="9" width="19.28515625" customWidth="1"/>
    <col min="10" max="10" width="15.28515625" customWidth="1"/>
    <col min="11" max="11" width="18.42578125" customWidth="1"/>
    <col min="12" max="12" width="12.85546875" customWidth="1"/>
    <col min="13" max="13" width="17" style="7" bestFit="1" customWidth="1"/>
    <col min="14" max="14" width="10.85546875" style="7" bestFit="1" customWidth="1"/>
    <col min="15" max="15" width="14.85546875" style="7" bestFit="1" customWidth="1"/>
    <col min="16" max="16" width="12.7109375" style="7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10</v>
      </c>
      <c r="H1" t="s">
        <v>11</v>
      </c>
      <c r="I1" t="s">
        <v>6</v>
      </c>
      <c r="J1" t="s">
        <v>7</v>
      </c>
      <c r="K1" t="s">
        <v>8</v>
      </c>
      <c r="L1" t="s">
        <v>9</v>
      </c>
      <c r="M1" s="8" t="s">
        <v>13</v>
      </c>
      <c r="N1" s="9" t="s">
        <v>14</v>
      </c>
      <c r="O1" s="9" t="s">
        <v>15</v>
      </c>
      <c r="P1" s="10" t="s">
        <v>16</v>
      </c>
    </row>
    <row r="2" spans="1:16" x14ac:dyDescent="0.25">
      <c r="A2">
        <v>1</v>
      </c>
      <c r="B2">
        <v>2030</v>
      </c>
      <c r="C2" s="1">
        <v>0</v>
      </c>
      <c r="D2" s="1">
        <v>0</v>
      </c>
      <c r="E2" s="1">
        <v>0</v>
      </c>
      <c r="F2" s="1">
        <v>0</v>
      </c>
      <c r="G2" s="2">
        <v>0.08</v>
      </c>
      <c r="H2" s="2">
        <v>0.3</v>
      </c>
      <c r="I2" s="2">
        <f t="shared" ref="I2:J13" si="0">G2*C2</f>
        <v>0</v>
      </c>
      <c r="J2" s="2">
        <f t="shared" si="0"/>
        <v>0</v>
      </c>
      <c r="K2" s="2">
        <f t="shared" ref="K2:K13" si="1">H2*F2</f>
        <v>0</v>
      </c>
      <c r="L2" s="2">
        <f t="shared" ref="L2:L7" si="2">K2-J2+I2</f>
        <v>0</v>
      </c>
      <c r="M2" s="11">
        <v>0</v>
      </c>
      <c r="N2" s="12">
        <v>0</v>
      </c>
      <c r="O2" s="12">
        <v>0</v>
      </c>
      <c r="P2" s="13">
        <v>0</v>
      </c>
    </row>
    <row r="3" spans="1:16" x14ac:dyDescent="0.25">
      <c r="A3">
        <v>2</v>
      </c>
      <c r="B3">
        <v>2030</v>
      </c>
      <c r="C3" s="1">
        <v>0</v>
      </c>
      <c r="D3" s="1">
        <v>0</v>
      </c>
      <c r="E3" s="1">
        <v>0</v>
      </c>
      <c r="F3" s="1">
        <v>0</v>
      </c>
      <c r="G3" s="2">
        <v>0.08</v>
      </c>
      <c r="H3" s="2">
        <v>0.3</v>
      </c>
      <c r="I3" s="2">
        <f t="shared" si="0"/>
        <v>0</v>
      </c>
      <c r="J3" s="2">
        <f t="shared" si="0"/>
        <v>0</v>
      </c>
      <c r="K3" s="2">
        <f t="shared" si="1"/>
        <v>0</v>
      </c>
      <c r="L3" s="2">
        <f t="shared" si="2"/>
        <v>0</v>
      </c>
      <c r="M3" s="11">
        <v>0</v>
      </c>
      <c r="N3" s="12">
        <v>0</v>
      </c>
      <c r="O3" s="12">
        <v>0</v>
      </c>
      <c r="P3" s="13">
        <v>0</v>
      </c>
    </row>
    <row r="4" spans="1:16" x14ac:dyDescent="0.25">
      <c r="A4">
        <v>3</v>
      </c>
      <c r="B4">
        <v>2030</v>
      </c>
      <c r="C4" s="1">
        <v>0</v>
      </c>
      <c r="D4" s="1">
        <v>0</v>
      </c>
      <c r="E4" s="1">
        <v>0</v>
      </c>
      <c r="F4" s="1">
        <v>0</v>
      </c>
      <c r="G4" s="2">
        <v>0.08</v>
      </c>
      <c r="H4" s="2">
        <v>0.3</v>
      </c>
      <c r="I4" s="2">
        <f t="shared" si="0"/>
        <v>0</v>
      </c>
      <c r="J4" s="2">
        <f t="shared" si="0"/>
        <v>0</v>
      </c>
      <c r="K4" s="2">
        <f t="shared" si="1"/>
        <v>0</v>
      </c>
      <c r="L4" s="2">
        <f t="shared" si="2"/>
        <v>0</v>
      </c>
      <c r="M4" s="11">
        <v>0</v>
      </c>
      <c r="N4" s="12">
        <v>0</v>
      </c>
      <c r="O4" s="12">
        <v>0</v>
      </c>
      <c r="P4" s="13">
        <v>0</v>
      </c>
    </row>
    <row r="5" spans="1:16" x14ac:dyDescent="0.25">
      <c r="A5">
        <v>4</v>
      </c>
      <c r="B5">
        <v>2030</v>
      </c>
      <c r="C5" s="1">
        <v>0</v>
      </c>
      <c r="D5" s="1">
        <v>0</v>
      </c>
      <c r="E5" s="1">
        <v>0</v>
      </c>
      <c r="F5" s="1">
        <v>0</v>
      </c>
      <c r="G5" s="2">
        <v>0.08</v>
      </c>
      <c r="H5" s="2">
        <v>0.3</v>
      </c>
      <c r="I5" s="2">
        <f t="shared" si="0"/>
        <v>0</v>
      </c>
      <c r="J5" s="2">
        <f t="shared" si="0"/>
        <v>0</v>
      </c>
      <c r="K5" s="2">
        <f t="shared" si="1"/>
        <v>0</v>
      </c>
      <c r="L5" s="2">
        <f t="shared" si="2"/>
        <v>0</v>
      </c>
      <c r="M5" s="11">
        <v>0</v>
      </c>
      <c r="N5" s="12">
        <v>0</v>
      </c>
      <c r="O5" s="12">
        <v>0</v>
      </c>
      <c r="P5" s="13">
        <v>0</v>
      </c>
    </row>
    <row r="6" spans="1:16" x14ac:dyDescent="0.25">
      <c r="A6">
        <v>5</v>
      </c>
      <c r="B6">
        <v>2030</v>
      </c>
      <c r="C6" s="1">
        <v>0</v>
      </c>
      <c r="D6" s="1">
        <v>0</v>
      </c>
      <c r="E6" s="1">
        <v>0</v>
      </c>
      <c r="F6" s="1">
        <v>0</v>
      </c>
      <c r="G6" s="2">
        <v>0.08</v>
      </c>
      <c r="H6" s="2">
        <v>0.3</v>
      </c>
      <c r="I6" s="2">
        <f t="shared" si="0"/>
        <v>0</v>
      </c>
      <c r="J6" s="2">
        <f t="shared" si="0"/>
        <v>0</v>
      </c>
      <c r="K6" s="2">
        <f t="shared" si="1"/>
        <v>0</v>
      </c>
      <c r="L6" s="2">
        <f t="shared" si="2"/>
        <v>0</v>
      </c>
      <c r="M6" s="11">
        <v>0</v>
      </c>
      <c r="N6" s="12">
        <v>0</v>
      </c>
      <c r="O6" s="12">
        <v>0</v>
      </c>
      <c r="P6" s="13">
        <v>0</v>
      </c>
    </row>
    <row r="7" spans="1:16" x14ac:dyDescent="0.25">
      <c r="A7">
        <v>6</v>
      </c>
      <c r="B7">
        <v>2030</v>
      </c>
      <c r="C7" s="1">
        <v>0</v>
      </c>
      <c r="D7" s="1">
        <v>0</v>
      </c>
      <c r="E7" s="1">
        <v>0</v>
      </c>
      <c r="F7" s="1">
        <v>0</v>
      </c>
      <c r="G7" s="2">
        <v>0.08</v>
      </c>
      <c r="H7" s="2">
        <v>0.3</v>
      </c>
      <c r="I7" s="2">
        <f t="shared" si="0"/>
        <v>0</v>
      </c>
      <c r="J7" s="2">
        <f t="shared" si="0"/>
        <v>0</v>
      </c>
      <c r="K7" s="2">
        <f t="shared" si="1"/>
        <v>0</v>
      </c>
      <c r="L7" s="2">
        <f t="shared" si="2"/>
        <v>0</v>
      </c>
      <c r="M7" s="11">
        <v>0</v>
      </c>
      <c r="N7" s="12">
        <v>0</v>
      </c>
      <c r="O7" s="12">
        <v>0</v>
      </c>
      <c r="P7" s="13">
        <v>0</v>
      </c>
    </row>
    <row r="8" spans="1:16" x14ac:dyDescent="0.25">
      <c r="A8">
        <v>7</v>
      </c>
      <c r="B8">
        <v>2030</v>
      </c>
      <c r="C8" s="1">
        <v>0</v>
      </c>
      <c r="D8" s="1">
        <v>0</v>
      </c>
      <c r="E8" s="1">
        <v>0</v>
      </c>
      <c r="F8" s="1">
        <v>0</v>
      </c>
      <c r="G8" s="2">
        <v>0.08</v>
      </c>
      <c r="H8" s="2">
        <v>0.3</v>
      </c>
      <c r="I8" s="2">
        <f t="shared" si="0"/>
        <v>0</v>
      </c>
      <c r="J8" s="2">
        <f t="shared" si="0"/>
        <v>0</v>
      </c>
      <c r="K8" s="2">
        <f t="shared" si="1"/>
        <v>0</v>
      </c>
      <c r="L8" s="2">
        <f>K8-J8+I8</f>
        <v>0</v>
      </c>
      <c r="M8" s="11">
        <v>0</v>
      </c>
      <c r="N8" s="12">
        <v>0</v>
      </c>
      <c r="O8" s="12">
        <v>0</v>
      </c>
      <c r="P8" s="13">
        <v>0</v>
      </c>
    </row>
    <row r="9" spans="1:16" x14ac:dyDescent="0.25">
      <c r="A9">
        <v>8</v>
      </c>
      <c r="B9">
        <v>2030</v>
      </c>
      <c r="C9" s="1">
        <v>0</v>
      </c>
      <c r="D9" s="1">
        <v>0</v>
      </c>
      <c r="E9" s="1">
        <v>0</v>
      </c>
      <c r="F9" s="1">
        <v>0</v>
      </c>
      <c r="G9" s="2">
        <v>0.08</v>
      </c>
      <c r="H9" s="2">
        <v>0.3</v>
      </c>
      <c r="I9" s="2">
        <f t="shared" si="0"/>
        <v>0</v>
      </c>
      <c r="J9" s="2">
        <f t="shared" si="0"/>
        <v>0</v>
      </c>
      <c r="K9" s="2">
        <f t="shared" si="1"/>
        <v>0</v>
      </c>
      <c r="L9" s="2">
        <f>K9-J9+I9</f>
        <v>0</v>
      </c>
      <c r="M9" s="11">
        <v>0</v>
      </c>
      <c r="N9" s="12">
        <v>0</v>
      </c>
      <c r="O9" s="12">
        <v>0</v>
      </c>
      <c r="P9" s="13">
        <v>0</v>
      </c>
    </row>
    <row r="10" spans="1:16" x14ac:dyDescent="0.25">
      <c r="A10">
        <v>9</v>
      </c>
      <c r="B10">
        <v>2030</v>
      </c>
      <c r="C10" s="1">
        <v>0</v>
      </c>
      <c r="D10" s="1">
        <v>0</v>
      </c>
      <c r="E10" s="1">
        <v>0</v>
      </c>
      <c r="F10" s="1">
        <v>0</v>
      </c>
      <c r="G10" s="2">
        <v>0.08</v>
      </c>
      <c r="H10" s="2">
        <v>0.3</v>
      </c>
      <c r="I10" s="2">
        <f t="shared" si="0"/>
        <v>0</v>
      </c>
      <c r="J10" s="2">
        <f t="shared" si="0"/>
        <v>0</v>
      </c>
      <c r="K10" s="2">
        <f t="shared" si="1"/>
        <v>0</v>
      </c>
      <c r="L10" s="2">
        <f t="shared" ref="L10:L13" si="3">K10-J10+I10</f>
        <v>0</v>
      </c>
      <c r="M10" s="11">
        <v>0</v>
      </c>
      <c r="N10" s="12">
        <v>0</v>
      </c>
      <c r="O10" s="12">
        <v>0</v>
      </c>
      <c r="P10" s="13">
        <v>0</v>
      </c>
    </row>
    <row r="11" spans="1:16" x14ac:dyDescent="0.25">
      <c r="A11">
        <v>10</v>
      </c>
      <c r="B11">
        <v>2030</v>
      </c>
      <c r="C11" s="1">
        <v>0</v>
      </c>
      <c r="D11" s="1">
        <v>0</v>
      </c>
      <c r="E11" s="1">
        <v>0</v>
      </c>
      <c r="F11" s="1">
        <v>0</v>
      </c>
      <c r="G11" s="2">
        <v>0.08</v>
      </c>
      <c r="H11" s="2">
        <v>0.3</v>
      </c>
      <c r="I11" s="2">
        <f t="shared" si="0"/>
        <v>0</v>
      </c>
      <c r="J11" s="2">
        <f t="shared" si="0"/>
        <v>0</v>
      </c>
      <c r="K11" s="2">
        <f t="shared" si="1"/>
        <v>0</v>
      </c>
      <c r="L11" s="2">
        <f t="shared" si="3"/>
        <v>0</v>
      </c>
      <c r="M11" s="11">
        <v>0</v>
      </c>
      <c r="N11" s="12">
        <v>0</v>
      </c>
      <c r="O11" s="12">
        <v>0</v>
      </c>
      <c r="P11" s="13">
        <v>0</v>
      </c>
    </row>
    <row r="12" spans="1:16" x14ac:dyDescent="0.25">
      <c r="A12">
        <v>11</v>
      </c>
      <c r="B12">
        <v>2030</v>
      </c>
      <c r="C12" s="1">
        <v>0</v>
      </c>
      <c r="D12" s="1">
        <v>0</v>
      </c>
      <c r="E12" s="1">
        <v>0</v>
      </c>
      <c r="F12" s="1">
        <v>0</v>
      </c>
      <c r="G12" s="2">
        <v>0.08</v>
      </c>
      <c r="H12" s="2">
        <v>0.3</v>
      </c>
      <c r="I12" s="2">
        <f t="shared" si="0"/>
        <v>0</v>
      </c>
      <c r="J12" s="2">
        <f t="shared" si="0"/>
        <v>0</v>
      </c>
      <c r="K12" s="2">
        <f t="shared" si="1"/>
        <v>0</v>
      </c>
      <c r="L12" s="2">
        <f t="shared" si="3"/>
        <v>0</v>
      </c>
      <c r="M12" s="11">
        <v>0</v>
      </c>
      <c r="N12" s="12">
        <v>0</v>
      </c>
      <c r="O12" s="12">
        <v>0</v>
      </c>
      <c r="P12" s="13">
        <v>0</v>
      </c>
    </row>
    <row r="13" spans="1:16" x14ac:dyDescent="0.25">
      <c r="A13">
        <v>12</v>
      </c>
      <c r="B13">
        <v>2030</v>
      </c>
      <c r="C13" s="1">
        <v>0</v>
      </c>
      <c r="D13" s="1">
        <v>0</v>
      </c>
      <c r="E13" s="1">
        <v>0</v>
      </c>
      <c r="F13" s="1">
        <v>0</v>
      </c>
      <c r="G13" s="2">
        <v>0.08</v>
      </c>
      <c r="H13" s="2">
        <v>0.3</v>
      </c>
      <c r="I13" s="2">
        <f t="shared" si="0"/>
        <v>0</v>
      </c>
      <c r="J13" s="2">
        <f t="shared" si="0"/>
        <v>0</v>
      </c>
      <c r="K13" s="2">
        <f t="shared" si="1"/>
        <v>0</v>
      </c>
      <c r="L13" s="2">
        <f t="shared" si="3"/>
        <v>0</v>
      </c>
      <c r="M13" s="11">
        <v>0</v>
      </c>
      <c r="N13" s="12">
        <v>0</v>
      </c>
      <c r="O13" s="12">
        <v>0</v>
      </c>
      <c r="P13" s="13">
        <v>0</v>
      </c>
    </row>
    <row r="14" spans="1:16" ht="15.75" thickBot="1" x14ac:dyDescent="0.3">
      <c r="A14" s="3" t="s">
        <v>12</v>
      </c>
      <c r="B14" s="4">
        <v>2030</v>
      </c>
      <c r="C14" s="5">
        <f>SUBTOTAL(109,C2:C13)</f>
        <v>0</v>
      </c>
      <c r="D14" s="5">
        <f>SUBTOTAL(109,D2:D13)</f>
        <v>0</v>
      </c>
      <c r="E14" s="5">
        <f t="shared" ref="E14:F14" si="4">SUBTOTAL(109,E2:E13)</f>
        <v>0</v>
      </c>
      <c r="F14" s="5">
        <f t="shared" si="4"/>
        <v>0</v>
      </c>
      <c r="G14" s="6"/>
      <c r="H14" s="6"/>
      <c r="I14" s="6">
        <f>SUBTOTAL(109,I2:I13)</f>
        <v>0</v>
      </c>
      <c r="J14" s="6">
        <f t="shared" ref="J14:L14" si="5">SUBTOTAL(109,J2:J13)</f>
        <v>0</v>
      </c>
      <c r="K14" s="6">
        <f t="shared" si="5"/>
        <v>0</v>
      </c>
      <c r="L14" s="6">
        <f t="shared" si="5"/>
        <v>0</v>
      </c>
      <c r="M14" s="14" cm="1">
        <f t="array" ref="M14">AVERAGE(IF(M2:M13&lt;&gt;0,M2:M13,0))</f>
        <v>0</v>
      </c>
      <c r="N14" s="15" cm="1">
        <f t="array" ref="N14">AVERAGE(IF(N2:N13&lt;&gt;0,N2:N13,0))</f>
        <v>0</v>
      </c>
      <c r="O14" s="15" cm="1">
        <f t="array" ref="O14">AVERAGE(IF(O2:O13&lt;&gt;0,O2:O13,0))</f>
        <v>0</v>
      </c>
      <c r="P14" s="16" cm="1">
        <f t="array" ref="P14">AVERAGE(IF(P2:P13&lt;&gt;0,P2:P13,0))</f>
        <v>0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7C707-5869-4B42-9CF6-D284FD0D09D7}">
  <dimension ref="A1:P14"/>
  <sheetViews>
    <sheetView workbookViewId="0">
      <selection activeCell="I25" sqref="I25"/>
    </sheetView>
  </sheetViews>
  <sheetFormatPr baseColWidth="10" defaultColWidth="9.140625" defaultRowHeight="15" x14ac:dyDescent="0.25"/>
  <cols>
    <col min="3" max="3" width="13.7109375" customWidth="1"/>
    <col min="4" max="4" width="11" customWidth="1"/>
    <col min="5" max="5" width="20.140625" bestFit="1" customWidth="1"/>
    <col min="6" max="6" width="12.28515625" customWidth="1"/>
    <col min="7" max="7" width="10.42578125" customWidth="1"/>
    <col min="8" max="8" width="10.140625" customWidth="1"/>
    <col min="9" max="9" width="19.28515625" customWidth="1"/>
    <col min="10" max="10" width="15.28515625" customWidth="1"/>
    <col min="11" max="11" width="18.42578125" customWidth="1"/>
    <col min="12" max="12" width="12.85546875" customWidth="1"/>
    <col min="13" max="13" width="17" style="7" bestFit="1" customWidth="1"/>
    <col min="14" max="14" width="10.85546875" style="7" bestFit="1" customWidth="1"/>
    <col min="15" max="15" width="14.85546875" style="7" bestFit="1" customWidth="1"/>
    <col min="16" max="16" width="12.7109375" style="7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10</v>
      </c>
      <c r="H1" t="s">
        <v>11</v>
      </c>
      <c r="I1" t="s">
        <v>6</v>
      </c>
      <c r="J1" t="s">
        <v>7</v>
      </c>
      <c r="K1" t="s">
        <v>8</v>
      </c>
      <c r="L1" t="s">
        <v>9</v>
      </c>
      <c r="M1" s="8" t="s">
        <v>13</v>
      </c>
      <c r="N1" s="9" t="s">
        <v>14</v>
      </c>
      <c r="O1" s="9" t="s">
        <v>15</v>
      </c>
      <c r="P1" s="10" t="s">
        <v>16</v>
      </c>
    </row>
    <row r="2" spans="1:16" x14ac:dyDescent="0.25">
      <c r="A2">
        <v>1</v>
      </c>
      <c r="B2">
        <v>2030</v>
      </c>
      <c r="C2" s="1">
        <v>0</v>
      </c>
      <c r="D2" s="1">
        <v>0</v>
      </c>
      <c r="E2" s="1">
        <v>0</v>
      </c>
      <c r="F2" s="1">
        <v>0</v>
      </c>
      <c r="G2" s="2">
        <v>0.08</v>
      </c>
      <c r="H2" s="2">
        <v>0.3</v>
      </c>
      <c r="I2" s="2">
        <f t="shared" ref="I2:J13" si="0">G2*C2</f>
        <v>0</v>
      </c>
      <c r="J2" s="2">
        <f t="shared" si="0"/>
        <v>0</v>
      </c>
      <c r="K2" s="2">
        <f t="shared" ref="K2:K13" si="1">H2*F2</f>
        <v>0</v>
      </c>
      <c r="L2" s="2">
        <f t="shared" ref="L2:L7" si="2">K2-J2+I2</f>
        <v>0</v>
      </c>
      <c r="M2" s="11">
        <v>0</v>
      </c>
      <c r="N2" s="12">
        <v>0</v>
      </c>
      <c r="O2" s="12">
        <v>0</v>
      </c>
      <c r="P2" s="13">
        <v>0</v>
      </c>
    </row>
    <row r="3" spans="1:16" x14ac:dyDescent="0.25">
      <c r="A3">
        <v>2</v>
      </c>
      <c r="B3">
        <v>2030</v>
      </c>
      <c r="C3" s="1">
        <v>0</v>
      </c>
      <c r="D3" s="1">
        <v>0</v>
      </c>
      <c r="E3" s="1">
        <v>0</v>
      </c>
      <c r="F3" s="1">
        <v>0</v>
      </c>
      <c r="G3" s="2">
        <v>0.08</v>
      </c>
      <c r="H3" s="2">
        <v>0.3</v>
      </c>
      <c r="I3" s="2">
        <f t="shared" si="0"/>
        <v>0</v>
      </c>
      <c r="J3" s="2">
        <f t="shared" si="0"/>
        <v>0</v>
      </c>
      <c r="K3" s="2">
        <f t="shared" si="1"/>
        <v>0</v>
      </c>
      <c r="L3" s="2">
        <f t="shared" si="2"/>
        <v>0</v>
      </c>
      <c r="M3" s="11">
        <v>0</v>
      </c>
      <c r="N3" s="12">
        <v>0</v>
      </c>
      <c r="O3" s="12">
        <v>0</v>
      </c>
      <c r="P3" s="13">
        <v>0</v>
      </c>
    </row>
    <row r="4" spans="1:16" x14ac:dyDescent="0.25">
      <c r="A4">
        <v>3</v>
      </c>
      <c r="B4">
        <v>2030</v>
      </c>
      <c r="C4" s="1">
        <v>0</v>
      </c>
      <c r="D4" s="1">
        <v>0</v>
      </c>
      <c r="E4" s="1">
        <v>0</v>
      </c>
      <c r="F4" s="1">
        <v>0</v>
      </c>
      <c r="G4" s="2">
        <v>0.08</v>
      </c>
      <c r="H4" s="2">
        <v>0.3</v>
      </c>
      <c r="I4" s="2">
        <f t="shared" si="0"/>
        <v>0</v>
      </c>
      <c r="J4" s="2">
        <f t="shared" si="0"/>
        <v>0</v>
      </c>
      <c r="K4" s="2">
        <f t="shared" si="1"/>
        <v>0</v>
      </c>
      <c r="L4" s="2">
        <f t="shared" si="2"/>
        <v>0</v>
      </c>
      <c r="M4" s="11">
        <v>0</v>
      </c>
      <c r="N4" s="12">
        <v>0</v>
      </c>
      <c r="O4" s="12">
        <v>0</v>
      </c>
      <c r="P4" s="13">
        <v>0</v>
      </c>
    </row>
    <row r="5" spans="1:16" x14ac:dyDescent="0.25">
      <c r="A5">
        <v>4</v>
      </c>
      <c r="B5">
        <v>2030</v>
      </c>
      <c r="C5" s="1">
        <v>0</v>
      </c>
      <c r="D5" s="1">
        <v>0</v>
      </c>
      <c r="E5" s="1">
        <v>0</v>
      </c>
      <c r="F5" s="1">
        <v>0</v>
      </c>
      <c r="G5" s="2">
        <v>0.08</v>
      </c>
      <c r="H5" s="2">
        <v>0.3</v>
      </c>
      <c r="I5" s="2">
        <f t="shared" si="0"/>
        <v>0</v>
      </c>
      <c r="J5" s="2">
        <f t="shared" si="0"/>
        <v>0</v>
      </c>
      <c r="K5" s="2">
        <f t="shared" si="1"/>
        <v>0</v>
      </c>
      <c r="L5" s="2">
        <f t="shared" si="2"/>
        <v>0</v>
      </c>
      <c r="M5" s="11">
        <v>0</v>
      </c>
      <c r="N5" s="12">
        <v>0</v>
      </c>
      <c r="O5" s="12">
        <v>0</v>
      </c>
      <c r="P5" s="13">
        <v>0</v>
      </c>
    </row>
    <row r="6" spans="1:16" x14ac:dyDescent="0.25">
      <c r="A6">
        <v>5</v>
      </c>
      <c r="B6">
        <v>2030</v>
      </c>
      <c r="C6" s="1">
        <v>0</v>
      </c>
      <c r="D6" s="1">
        <v>0</v>
      </c>
      <c r="E6" s="1">
        <v>0</v>
      </c>
      <c r="F6" s="1">
        <v>0</v>
      </c>
      <c r="G6" s="2">
        <v>0.08</v>
      </c>
      <c r="H6" s="2">
        <v>0.3</v>
      </c>
      <c r="I6" s="2">
        <f t="shared" si="0"/>
        <v>0</v>
      </c>
      <c r="J6" s="2">
        <f t="shared" si="0"/>
        <v>0</v>
      </c>
      <c r="K6" s="2">
        <f t="shared" si="1"/>
        <v>0</v>
      </c>
      <c r="L6" s="2">
        <f t="shared" si="2"/>
        <v>0</v>
      </c>
      <c r="M6" s="11">
        <v>0</v>
      </c>
      <c r="N6" s="12">
        <v>0</v>
      </c>
      <c r="O6" s="12">
        <v>0</v>
      </c>
      <c r="P6" s="13">
        <v>0</v>
      </c>
    </row>
    <row r="7" spans="1:16" x14ac:dyDescent="0.25">
      <c r="A7">
        <v>6</v>
      </c>
      <c r="B7">
        <v>2030</v>
      </c>
      <c r="C7" s="1">
        <v>0</v>
      </c>
      <c r="D7" s="1">
        <v>0</v>
      </c>
      <c r="E7" s="1">
        <v>0</v>
      </c>
      <c r="F7" s="1">
        <v>0</v>
      </c>
      <c r="G7" s="2">
        <v>0.08</v>
      </c>
      <c r="H7" s="2">
        <v>0.3</v>
      </c>
      <c r="I7" s="2">
        <f t="shared" si="0"/>
        <v>0</v>
      </c>
      <c r="J7" s="2">
        <f t="shared" si="0"/>
        <v>0</v>
      </c>
      <c r="K7" s="2">
        <f t="shared" si="1"/>
        <v>0</v>
      </c>
      <c r="L7" s="2">
        <f t="shared" si="2"/>
        <v>0</v>
      </c>
      <c r="M7" s="11">
        <v>0</v>
      </c>
      <c r="N7" s="12">
        <v>0</v>
      </c>
      <c r="O7" s="12">
        <v>0</v>
      </c>
      <c r="P7" s="13">
        <v>0</v>
      </c>
    </row>
    <row r="8" spans="1:16" x14ac:dyDescent="0.25">
      <c r="A8">
        <v>7</v>
      </c>
      <c r="B8">
        <v>2030</v>
      </c>
      <c r="C8" s="1">
        <v>0</v>
      </c>
      <c r="D8" s="1">
        <v>0</v>
      </c>
      <c r="E8" s="1">
        <v>0</v>
      </c>
      <c r="F8" s="1">
        <v>0</v>
      </c>
      <c r="G8" s="2">
        <v>0.08</v>
      </c>
      <c r="H8" s="2">
        <v>0.3</v>
      </c>
      <c r="I8" s="2">
        <f t="shared" si="0"/>
        <v>0</v>
      </c>
      <c r="J8" s="2">
        <f t="shared" si="0"/>
        <v>0</v>
      </c>
      <c r="K8" s="2">
        <f t="shared" si="1"/>
        <v>0</v>
      </c>
      <c r="L8" s="2">
        <f>K8-J8+I8</f>
        <v>0</v>
      </c>
      <c r="M8" s="11">
        <v>0</v>
      </c>
      <c r="N8" s="12">
        <v>0</v>
      </c>
      <c r="O8" s="12">
        <v>0</v>
      </c>
      <c r="P8" s="13">
        <v>0</v>
      </c>
    </row>
    <row r="9" spans="1:16" x14ac:dyDescent="0.25">
      <c r="A9">
        <v>8</v>
      </c>
      <c r="B9">
        <v>2030</v>
      </c>
      <c r="C9" s="1">
        <v>0</v>
      </c>
      <c r="D9" s="1">
        <v>0</v>
      </c>
      <c r="E9" s="1">
        <v>0</v>
      </c>
      <c r="F9" s="1">
        <v>0</v>
      </c>
      <c r="G9" s="2">
        <v>0.08</v>
      </c>
      <c r="H9" s="2">
        <v>0.3</v>
      </c>
      <c r="I9" s="2">
        <f t="shared" si="0"/>
        <v>0</v>
      </c>
      <c r="J9" s="2">
        <f t="shared" si="0"/>
        <v>0</v>
      </c>
      <c r="K9" s="2">
        <f t="shared" si="1"/>
        <v>0</v>
      </c>
      <c r="L9" s="2">
        <f>K9-J9+I9</f>
        <v>0</v>
      </c>
      <c r="M9" s="11">
        <v>0</v>
      </c>
      <c r="N9" s="12">
        <v>0</v>
      </c>
      <c r="O9" s="12">
        <v>0</v>
      </c>
      <c r="P9" s="13">
        <v>0</v>
      </c>
    </row>
    <row r="10" spans="1:16" x14ac:dyDescent="0.25">
      <c r="A10">
        <v>9</v>
      </c>
      <c r="B10">
        <v>2030</v>
      </c>
      <c r="C10" s="1">
        <v>0</v>
      </c>
      <c r="D10" s="1">
        <v>0</v>
      </c>
      <c r="E10" s="1">
        <v>0</v>
      </c>
      <c r="F10" s="1">
        <v>0</v>
      </c>
      <c r="G10" s="2">
        <v>0.08</v>
      </c>
      <c r="H10" s="2">
        <v>0.3</v>
      </c>
      <c r="I10" s="2">
        <f t="shared" si="0"/>
        <v>0</v>
      </c>
      <c r="J10" s="2">
        <f t="shared" si="0"/>
        <v>0</v>
      </c>
      <c r="K10" s="2">
        <f t="shared" si="1"/>
        <v>0</v>
      </c>
      <c r="L10" s="2">
        <f t="shared" ref="L10:L13" si="3">K10-J10+I10</f>
        <v>0</v>
      </c>
      <c r="M10" s="11">
        <v>0</v>
      </c>
      <c r="N10" s="12">
        <v>0</v>
      </c>
      <c r="O10" s="12">
        <v>0</v>
      </c>
      <c r="P10" s="13">
        <v>0</v>
      </c>
    </row>
    <row r="11" spans="1:16" x14ac:dyDescent="0.25">
      <c r="A11">
        <v>10</v>
      </c>
      <c r="B11">
        <v>2030</v>
      </c>
      <c r="C11" s="1">
        <v>0</v>
      </c>
      <c r="D11" s="1">
        <v>0</v>
      </c>
      <c r="E11" s="1">
        <v>0</v>
      </c>
      <c r="F11" s="1">
        <v>0</v>
      </c>
      <c r="G11" s="2">
        <v>0.08</v>
      </c>
      <c r="H11" s="2">
        <v>0.3</v>
      </c>
      <c r="I11" s="2">
        <f t="shared" si="0"/>
        <v>0</v>
      </c>
      <c r="J11" s="2">
        <f t="shared" si="0"/>
        <v>0</v>
      </c>
      <c r="K11" s="2">
        <f t="shared" si="1"/>
        <v>0</v>
      </c>
      <c r="L11" s="2">
        <f t="shared" si="3"/>
        <v>0</v>
      </c>
      <c r="M11" s="11">
        <v>0</v>
      </c>
      <c r="N11" s="12">
        <v>0</v>
      </c>
      <c r="O11" s="12">
        <v>0</v>
      </c>
      <c r="P11" s="13">
        <v>0</v>
      </c>
    </row>
    <row r="12" spans="1:16" x14ac:dyDescent="0.25">
      <c r="A12">
        <v>11</v>
      </c>
      <c r="B12">
        <v>2030</v>
      </c>
      <c r="C12" s="1">
        <v>0</v>
      </c>
      <c r="D12" s="1">
        <v>0</v>
      </c>
      <c r="E12" s="1">
        <v>0</v>
      </c>
      <c r="F12" s="1">
        <v>0</v>
      </c>
      <c r="G12" s="2">
        <v>0.08</v>
      </c>
      <c r="H12" s="2">
        <v>0.3</v>
      </c>
      <c r="I12" s="2">
        <f t="shared" si="0"/>
        <v>0</v>
      </c>
      <c r="J12" s="2">
        <f t="shared" si="0"/>
        <v>0</v>
      </c>
      <c r="K12" s="2">
        <f t="shared" si="1"/>
        <v>0</v>
      </c>
      <c r="L12" s="2">
        <f t="shared" si="3"/>
        <v>0</v>
      </c>
      <c r="M12" s="11">
        <v>0</v>
      </c>
      <c r="N12" s="12">
        <v>0</v>
      </c>
      <c r="O12" s="12">
        <v>0</v>
      </c>
      <c r="P12" s="13">
        <v>0</v>
      </c>
    </row>
    <row r="13" spans="1:16" x14ac:dyDescent="0.25">
      <c r="A13">
        <v>12</v>
      </c>
      <c r="B13">
        <v>2030</v>
      </c>
      <c r="C13" s="1">
        <v>0</v>
      </c>
      <c r="D13" s="1">
        <v>0</v>
      </c>
      <c r="E13" s="1">
        <v>0</v>
      </c>
      <c r="F13" s="1">
        <v>0</v>
      </c>
      <c r="G13" s="2">
        <v>0.08</v>
      </c>
      <c r="H13" s="2">
        <v>0.3</v>
      </c>
      <c r="I13" s="2">
        <f t="shared" si="0"/>
        <v>0</v>
      </c>
      <c r="J13" s="2">
        <f t="shared" si="0"/>
        <v>0</v>
      </c>
      <c r="K13" s="2">
        <f t="shared" si="1"/>
        <v>0</v>
      </c>
      <c r="L13" s="2">
        <f t="shared" si="3"/>
        <v>0</v>
      </c>
      <c r="M13" s="11">
        <v>0</v>
      </c>
      <c r="N13" s="12">
        <v>0</v>
      </c>
      <c r="O13" s="12">
        <v>0</v>
      </c>
      <c r="P13" s="13">
        <v>0</v>
      </c>
    </row>
    <row r="14" spans="1:16" ht="15.75" thickBot="1" x14ac:dyDescent="0.3">
      <c r="A14" s="3" t="s">
        <v>12</v>
      </c>
      <c r="B14" s="4">
        <v>2030</v>
      </c>
      <c r="C14" s="5">
        <f>SUBTOTAL(109,C2:C13)</f>
        <v>0</v>
      </c>
      <c r="D14" s="5">
        <f>SUBTOTAL(109,D2:D13)</f>
        <v>0</v>
      </c>
      <c r="E14" s="5">
        <f t="shared" ref="E14:F14" si="4">SUBTOTAL(109,E2:E13)</f>
        <v>0</v>
      </c>
      <c r="F14" s="5">
        <f t="shared" si="4"/>
        <v>0</v>
      </c>
      <c r="G14" s="6"/>
      <c r="H14" s="6"/>
      <c r="I14" s="6">
        <f>SUBTOTAL(109,I2:I13)</f>
        <v>0</v>
      </c>
      <c r="J14" s="6">
        <f t="shared" ref="J14:L14" si="5">SUBTOTAL(109,J2:J13)</f>
        <v>0</v>
      </c>
      <c r="K14" s="6">
        <f t="shared" si="5"/>
        <v>0</v>
      </c>
      <c r="L14" s="6">
        <f t="shared" si="5"/>
        <v>0</v>
      </c>
      <c r="M14" s="14" cm="1">
        <f t="array" ref="M14">AVERAGE(IF(M2:M13&lt;&gt;0,M2:M13,0))</f>
        <v>0</v>
      </c>
      <c r="N14" s="15" cm="1">
        <f t="array" ref="N14">AVERAGE(IF(N2:N13&lt;&gt;0,N2:N13,0))</f>
        <v>0</v>
      </c>
      <c r="O14" s="15" cm="1">
        <f t="array" ref="O14">AVERAGE(IF(O2:O13&lt;&gt;0,O2:O13,0))</f>
        <v>0</v>
      </c>
      <c r="P14" s="16" cm="1">
        <f t="array" ref="P14">AVERAGE(IF(P2:P13&lt;&gt;0,P2:P13,0))</f>
        <v>0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5EACF-406F-475F-9B43-2781BDC52DC4}">
  <dimension ref="A1:P14"/>
  <sheetViews>
    <sheetView workbookViewId="0">
      <selection activeCell="I25" sqref="I25"/>
    </sheetView>
  </sheetViews>
  <sheetFormatPr baseColWidth="10" defaultColWidth="9.140625" defaultRowHeight="15" x14ac:dyDescent="0.25"/>
  <cols>
    <col min="3" max="3" width="13.7109375" customWidth="1"/>
    <col min="4" max="4" width="11" customWidth="1"/>
    <col min="5" max="5" width="20.140625" bestFit="1" customWidth="1"/>
    <col min="6" max="6" width="12.28515625" customWidth="1"/>
    <col min="7" max="7" width="10.42578125" customWidth="1"/>
    <col min="8" max="8" width="10.140625" customWidth="1"/>
    <col min="9" max="9" width="19.28515625" customWidth="1"/>
    <col min="10" max="10" width="15.28515625" customWidth="1"/>
    <col min="11" max="11" width="18.42578125" customWidth="1"/>
    <col min="12" max="12" width="12.85546875" customWidth="1"/>
    <col min="13" max="13" width="17" style="7" bestFit="1" customWidth="1"/>
    <col min="14" max="14" width="10.85546875" style="7" bestFit="1" customWidth="1"/>
    <col min="15" max="15" width="14.85546875" style="7" bestFit="1" customWidth="1"/>
    <col min="16" max="16" width="12.7109375" style="7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10</v>
      </c>
      <c r="H1" t="s">
        <v>11</v>
      </c>
      <c r="I1" t="s">
        <v>6</v>
      </c>
      <c r="J1" t="s">
        <v>7</v>
      </c>
      <c r="K1" t="s">
        <v>8</v>
      </c>
      <c r="L1" t="s">
        <v>9</v>
      </c>
      <c r="M1" s="8" t="s">
        <v>13</v>
      </c>
      <c r="N1" s="9" t="s">
        <v>14</v>
      </c>
      <c r="O1" s="9" t="s">
        <v>15</v>
      </c>
      <c r="P1" s="10" t="s">
        <v>16</v>
      </c>
    </row>
    <row r="2" spans="1:16" x14ac:dyDescent="0.25">
      <c r="A2">
        <v>1</v>
      </c>
      <c r="B2">
        <v>2030</v>
      </c>
      <c r="C2" s="1">
        <v>0</v>
      </c>
      <c r="D2" s="1">
        <v>0</v>
      </c>
      <c r="E2" s="1">
        <v>0</v>
      </c>
      <c r="F2" s="1">
        <v>0</v>
      </c>
      <c r="G2" s="2">
        <v>0.08</v>
      </c>
      <c r="H2" s="2">
        <v>0.3</v>
      </c>
      <c r="I2" s="2">
        <f t="shared" ref="I2:J13" si="0">G2*C2</f>
        <v>0</v>
      </c>
      <c r="J2" s="2">
        <f t="shared" si="0"/>
        <v>0</v>
      </c>
      <c r="K2" s="2">
        <f t="shared" ref="K2:K13" si="1">H2*F2</f>
        <v>0</v>
      </c>
      <c r="L2" s="2">
        <f t="shared" ref="L2:L7" si="2">K2-J2+I2</f>
        <v>0</v>
      </c>
      <c r="M2" s="11">
        <v>0</v>
      </c>
      <c r="N2" s="12">
        <v>0</v>
      </c>
      <c r="O2" s="12">
        <v>0</v>
      </c>
      <c r="P2" s="13">
        <v>0</v>
      </c>
    </row>
    <row r="3" spans="1:16" x14ac:dyDescent="0.25">
      <c r="A3">
        <v>2</v>
      </c>
      <c r="B3">
        <v>2030</v>
      </c>
      <c r="C3" s="1">
        <v>0</v>
      </c>
      <c r="D3" s="1">
        <v>0</v>
      </c>
      <c r="E3" s="1">
        <v>0</v>
      </c>
      <c r="F3" s="1">
        <v>0</v>
      </c>
      <c r="G3" s="2">
        <v>0.08</v>
      </c>
      <c r="H3" s="2">
        <v>0.3</v>
      </c>
      <c r="I3" s="2">
        <f t="shared" si="0"/>
        <v>0</v>
      </c>
      <c r="J3" s="2">
        <f t="shared" si="0"/>
        <v>0</v>
      </c>
      <c r="K3" s="2">
        <f t="shared" si="1"/>
        <v>0</v>
      </c>
      <c r="L3" s="2">
        <f t="shared" si="2"/>
        <v>0</v>
      </c>
      <c r="M3" s="11">
        <v>0</v>
      </c>
      <c r="N3" s="12">
        <v>0</v>
      </c>
      <c r="O3" s="12">
        <v>0</v>
      </c>
      <c r="P3" s="13">
        <v>0</v>
      </c>
    </row>
    <row r="4" spans="1:16" x14ac:dyDescent="0.25">
      <c r="A4">
        <v>3</v>
      </c>
      <c r="B4">
        <v>2030</v>
      </c>
      <c r="C4" s="1">
        <v>0</v>
      </c>
      <c r="D4" s="1">
        <v>0</v>
      </c>
      <c r="E4" s="1">
        <v>0</v>
      </c>
      <c r="F4" s="1">
        <v>0</v>
      </c>
      <c r="G4" s="2">
        <v>0.08</v>
      </c>
      <c r="H4" s="2">
        <v>0.3</v>
      </c>
      <c r="I4" s="2">
        <f t="shared" si="0"/>
        <v>0</v>
      </c>
      <c r="J4" s="2">
        <f t="shared" si="0"/>
        <v>0</v>
      </c>
      <c r="K4" s="2">
        <f t="shared" si="1"/>
        <v>0</v>
      </c>
      <c r="L4" s="2">
        <f t="shared" si="2"/>
        <v>0</v>
      </c>
      <c r="M4" s="11">
        <v>0</v>
      </c>
      <c r="N4" s="12">
        <v>0</v>
      </c>
      <c r="O4" s="12">
        <v>0</v>
      </c>
      <c r="P4" s="13">
        <v>0</v>
      </c>
    </row>
    <row r="5" spans="1:16" x14ac:dyDescent="0.25">
      <c r="A5">
        <v>4</v>
      </c>
      <c r="B5">
        <v>2030</v>
      </c>
      <c r="C5" s="1">
        <v>0</v>
      </c>
      <c r="D5" s="1">
        <v>0</v>
      </c>
      <c r="E5" s="1">
        <v>0</v>
      </c>
      <c r="F5" s="1">
        <v>0</v>
      </c>
      <c r="G5" s="2">
        <v>0.08</v>
      </c>
      <c r="H5" s="2">
        <v>0.3</v>
      </c>
      <c r="I5" s="2">
        <f t="shared" si="0"/>
        <v>0</v>
      </c>
      <c r="J5" s="2">
        <f t="shared" si="0"/>
        <v>0</v>
      </c>
      <c r="K5" s="2">
        <f t="shared" si="1"/>
        <v>0</v>
      </c>
      <c r="L5" s="2">
        <f t="shared" si="2"/>
        <v>0</v>
      </c>
      <c r="M5" s="11">
        <v>0</v>
      </c>
      <c r="N5" s="12">
        <v>0</v>
      </c>
      <c r="O5" s="12">
        <v>0</v>
      </c>
      <c r="P5" s="13">
        <v>0</v>
      </c>
    </row>
    <row r="6" spans="1:16" x14ac:dyDescent="0.25">
      <c r="A6">
        <v>5</v>
      </c>
      <c r="B6">
        <v>2030</v>
      </c>
      <c r="C6" s="1">
        <v>0</v>
      </c>
      <c r="D6" s="1">
        <v>0</v>
      </c>
      <c r="E6" s="1">
        <v>0</v>
      </c>
      <c r="F6" s="1">
        <v>0</v>
      </c>
      <c r="G6" s="2">
        <v>0.08</v>
      </c>
      <c r="H6" s="2">
        <v>0.3</v>
      </c>
      <c r="I6" s="2">
        <f t="shared" si="0"/>
        <v>0</v>
      </c>
      <c r="J6" s="2">
        <f t="shared" si="0"/>
        <v>0</v>
      </c>
      <c r="K6" s="2">
        <f t="shared" si="1"/>
        <v>0</v>
      </c>
      <c r="L6" s="2">
        <f t="shared" si="2"/>
        <v>0</v>
      </c>
      <c r="M6" s="11">
        <v>0</v>
      </c>
      <c r="N6" s="12">
        <v>0</v>
      </c>
      <c r="O6" s="12">
        <v>0</v>
      </c>
      <c r="P6" s="13">
        <v>0</v>
      </c>
    </row>
    <row r="7" spans="1:16" x14ac:dyDescent="0.25">
      <c r="A7">
        <v>6</v>
      </c>
      <c r="B7">
        <v>2030</v>
      </c>
      <c r="C7" s="1">
        <v>0</v>
      </c>
      <c r="D7" s="1">
        <v>0</v>
      </c>
      <c r="E7" s="1">
        <v>0</v>
      </c>
      <c r="F7" s="1">
        <v>0</v>
      </c>
      <c r="G7" s="2">
        <v>0.08</v>
      </c>
      <c r="H7" s="2">
        <v>0.3</v>
      </c>
      <c r="I7" s="2">
        <f t="shared" si="0"/>
        <v>0</v>
      </c>
      <c r="J7" s="2">
        <f t="shared" si="0"/>
        <v>0</v>
      </c>
      <c r="K7" s="2">
        <f t="shared" si="1"/>
        <v>0</v>
      </c>
      <c r="L7" s="2">
        <f t="shared" si="2"/>
        <v>0</v>
      </c>
      <c r="M7" s="11">
        <v>0</v>
      </c>
      <c r="N7" s="12">
        <v>0</v>
      </c>
      <c r="O7" s="12">
        <v>0</v>
      </c>
      <c r="P7" s="13">
        <v>0</v>
      </c>
    </row>
    <row r="8" spans="1:16" x14ac:dyDescent="0.25">
      <c r="A8">
        <v>7</v>
      </c>
      <c r="B8">
        <v>2030</v>
      </c>
      <c r="C8" s="1">
        <v>0</v>
      </c>
      <c r="D8" s="1">
        <v>0</v>
      </c>
      <c r="E8" s="1">
        <v>0</v>
      </c>
      <c r="F8" s="1">
        <v>0</v>
      </c>
      <c r="G8" s="2">
        <v>0.08</v>
      </c>
      <c r="H8" s="2">
        <v>0.3</v>
      </c>
      <c r="I8" s="2">
        <f t="shared" si="0"/>
        <v>0</v>
      </c>
      <c r="J8" s="2">
        <f t="shared" si="0"/>
        <v>0</v>
      </c>
      <c r="K8" s="2">
        <f t="shared" si="1"/>
        <v>0</v>
      </c>
      <c r="L8" s="2">
        <f>K8-J8+I8</f>
        <v>0</v>
      </c>
      <c r="M8" s="11">
        <v>0</v>
      </c>
      <c r="N8" s="12">
        <v>0</v>
      </c>
      <c r="O8" s="12">
        <v>0</v>
      </c>
      <c r="P8" s="13">
        <v>0</v>
      </c>
    </row>
    <row r="9" spans="1:16" x14ac:dyDescent="0.25">
      <c r="A9">
        <v>8</v>
      </c>
      <c r="B9">
        <v>2030</v>
      </c>
      <c r="C9" s="1">
        <v>0</v>
      </c>
      <c r="D9" s="1">
        <v>0</v>
      </c>
      <c r="E9" s="1">
        <v>0</v>
      </c>
      <c r="F9" s="1">
        <v>0</v>
      </c>
      <c r="G9" s="2">
        <v>0.08</v>
      </c>
      <c r="H9" s="2">
        <v>0.3</v>
      </c>
      <c r="I9" s="2">
        <f t="shared" si="0"/>
        <v>0</v>
      </c>
      <c r="J9" s="2">
        <f t="shared" si="0"/>
        <v>0</v>
      </c>
      <c r="K9" s="2">
        <f t="shared" si="1"/>
        <v>0</v>
      </c>
      <c r="L9" s="2">
        <f>K9-J9+I9</f>
        <v>0</v>
      </c>
      <c r="M9" s="11">
        <v>0</v>
      </c>
      <c r="N9" s="12">
        <v>0</v>
      </c>
      <c r="O9" s="12">
        <v>0</v>
      </c>
      <c r="P9" s="13">
        <v>0</v>
      </c>
    </row>
    <row r="10" spans="1:16" x14ac:dyDescent="0.25">
      <c r="A10">
        <v>9</v>
      </c>
      <c r="B10">
        <v>2030</v>
      </c>
      <c r="C10" s="1">
        <v>0</v>
      </c>
      <c r="D10" s="1">
        <v>0</v>
      </c>
      <c r="E10" s="1">
        <v>0</v>
      </c>
      <c r="F10" s="1">
        <v>0</v>
      </c>
      <c r="G10" s="2">
        <v>0.08</v>
      </c>
      <c r="H10" s="2">
        <v>0.3</v>
      </c>
      <c r="I10" s="2">
        <f t="shared" si="0"/>
        <v>0</v>
      </c>
      <c r="J10" s="2">
        <f t="shared" si="0"/>
        <v>0</v>
      </c>
      <c r="K10" s="2">
        <f t="shared" si="1"/>
        <v>0</v>
      </c>
      <c r="L10" s="2">
        <f t="shared" ref="L10:L13" si="3">K10-J10+I10</f>
        <v>0</v>
      </c>
      <c r="M10" s="11">
        <v>0</v>
      </c>
      <c r="N10" s="12">
        <v>0</v>
      </c>
      <c r="O10" s="12">
        <v>0</v>
      </c>
      <c r="P10" s="13">
        <v>0</v>
      </c>
    </row>
    <row r="11" spans="1:16" x14ac:dyDescent="0.25">
      <c r="A11">
        <v>10</v>
      </c>
      <c r="B11">
        <v>2030</v>
      </c>
      <c r="C11" s="1">
        <v>0</v>
      </c>
      <c r="D11" s="1">
        <v>0</v>
      </c>
      <c r="E11" s="1">
        <v>0</v>
      </c>
      <c r="F11" s="1">
        <v>0</v>
      </c>
      <c r="G11" s="2">
        <v>0.08</v>
      </c>
      <c r="H11" s="2">
        <v>0.3</v>
      </c>
      <c r="I11" s="2">
        <f t="shared" si="0"/>
        <v>0</v>
      </c>
      <c r="J11" s="2">
        <f t="shared" si="0"/>
        <v>0</v>
      </c>
      <c r="K11" s="2">
        <f t="shared" si="1"/>
        <v>0</v>
      </c>
      <c r="L11" s="2">
        <f t="shared" si="3"/>
        <v>0</v>
      </c>
      <c r="M11" s="11">
        <v>0</v>
      </c>
      <c r="N11" s="12">
        <v>0</v>
      </c>
      <c r="O11" s="12">
        <v>0</v>
      </c>
      <c r="P11" s="13">
        <v>0</v>
      </c>
    </row>
    <row r="12" spans="1:16" x14ac:dyDescent="0.25">
      <c r="A12">
        <v>11</v>
      </c>
      <c r="B12">
        <v>2030</v>
      </c>
      <c r="C12" s="1">
        <v>0</v>
      </c>
      <c r="D12" s="1">
        <v>0</v>
      </c>
      <c r="E12" s="1">
        <v>0</v>
      </c>
      <c r="F12" s="1">
        <v>0</v>
      </c>
      <c r="G12" s="2">
        <v>0.08</v>
      </c>
      <c r="H12" s="2">
        <v>0.3</v>
      </c>
      <c r="I12" s="2">
        <f t="shared" si="0"/>
        <v>0</v>
      </c>
      <c r="J12" s="2">
        <f t="shared" si="0"/>
        <v>0</v>
      </c>
      <c r="K12" s="2">
        <f t="shared" si="1"/>
        <v>0</v>
      </c>
      <c r="L12" s="2">
        <f t="shared" si="3"/>
        <v>0</v>
      </c>
      <c r="M12" s="11">
        <v>0</v>
      </c>
      <c r="N12" s="12">
        <v>0</v>
      </c>
      <c r="O12" s="12">
        <v>0</v>
      </c>
      <c r="P12" s="13">
        <v>0</v>
      </c>
    </row>
    <row r="13" spans="1:16" x14ac:dyDescent="0.25">
      <c r="A13">
        <v>12</v>
      </c>
      <c r="B13">
        <v>2030</v>
      </c>
      <c r="C13" s="1">
        <v>0</v>
      </c>
      <c r="D13" s="1">
        <v>0</v>
      </c>
      <c r="E13" s="1">
        <v>0</v>
      </c>
      <c r="F13" s="1">
        <v>0</v>
      </c>
      <c r="G13" s="2">
        <v>0.08</v>
      </c>
      <c r="H13" s="2">
        <v>0.3</v>
      </c>
      <c r="I13" s="2">
        <f t="shared" si="0"/>
        <v>0</v>
      </c>
      <c r="J13" s="2">
        <f t="shared" si="0"/>
        <v>0</v>
      </c>
      <c r="K13" s="2">
        <f t="shared" si="1"/>
        <v>0</v>
      </c>
      <c r="L13" s="2">
        <f t="shared" si="3"/>
        <v>0</v>
      </c>
      <c r="M13" s="11">
        <v>0</v>
      </c>
      <c r="N13" s="12">
        <v>0</v>
      </c>
      <c r="O13" s="12">
        <v>0</v>
      </c>
      <c r="P13" s="13">
        <v>0</v>
      </c>
    </row>
    <row r="14" spans="1:16" ht="15.75" thickBot="1" x14ac:dyDescent="0.3">
      <c r="A14" s="3" t="s">
        <v>12</v>
      </c>
      <c r="B14" s="4">
        <v>2030</v>
      </c>
      <c r="C14" s="5">
        <f>SUBTOTAL(109,C2:C13)</f>
        <v>0</v>
      </c>
      <c r="D14" s="5">
        <f>SUBTOTAL(109,D2:D13)</f>
        <v>0</v>
      </c>
      <c r="E14" s="5">
        <f t="shared" ref="E14:F14" si="4">SUBTOTAL(109,E2:E13)</f>
        <v>0</v>
      </c>
      <c r="F14" s="5">
        <f t="shared" si="4"/>
        <v>0</v>
      </c>
      <c r="G14" s="6"/>
      <c r="H14" s="6"/>
      <c r="I14" s="6">
        <f>SUBTOTAL(109,I2:I13)</f>
        <v>0</v>
      </c>
      <c r="J14" s="6">
        <f t="shared" ref="J14:L14" si="5">SUBTOTAL(109,J2:J13)</f>
        <v>0</v>
      </c>
      <c r="K14" s="6">
        <f t="shared" si="5"/>
        <v>0</v>
      </c>
      <c r="L14" s="6">
        <f t="shared" si="5"/>
        <v>0</v>
      </c>
      <c r="M14" s="14" cm="1">
        <f t="array" ref="M14">AVERAGE(IF(M2:M13&lt;&gt;0,M2:M13,0))</f>
        <v>0</v>
      </c>
      <c r="N14" s="15" cm="1">
        <f t="array" ref="N14">AVERAGE(IF(N2:N13&lt;&gt;0,N2:N13,0))</f>
        <v>0</v>
      </c>
      <c r="O14" s="15" cm="1">
        <f t="array" ref="O14">AVERAGE(IF(O2:O13&lt;&gt;0,O2:O13,0))</f>
        <v>0</v>
      </c>
      <c r="P14" s="16" cm="1">
        <f t="array" ref="P14">AVERAGE(IF(P2:P13&lt;&gt;0,P2:P13,0))</f>
        <v>0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01F26-3F0E-47A5-8914-FBB6E1CB10FA}">
  <dimension ref="A1:P14"/>
  <sheetViews>
    <sheetView workbookViewId="0">
      <selection activeCell="I25" sqref="I25"/>
    </sheetView>
  </sheetViews>
  <sheetFormatPr baseColWidth="10" defaultColWidth="9.140625" defaultRowHeight="15" x14ac:dyDescent="0.25"/>
  <cols>
    <col min="3" max="3" width="13.7109375" customWidth="1"/>
    <col min="4" max="4" width="11" customWidth="1"/>
    <col min="5" max="5" width="20.140625" bestFit="1" customWidth="1"/>
    <col min="6" max="6" width="12.28515625" customWidth="1"/>
    <col min="7" max="7" width="10.42578125" customWidth="1"/>
    <col min="8" max="8" width="10.140625" customWidth="1"/>
    <col min="9" max="9" width="19.28515625" customWidth="1"/>
    <col min="10" max="10" width="15.28515625" customWidth="1"/>
    <col min="11" max="11" width="18.42578125" customWidth="1"/>
    <col min="12" max="12" width="12.85546875" customWidth="1"/>
    <col min="13" max="13" width="17" style="7" bestFit="1" customWidth="1"/>
    <col min="14" max="14" width="10.85546875" style="7" bestFit="1" customWidth="1"/>
    <col min="15" max="15" width="14.85546875" style="7" bestFit="1" customWidth="1"/>
    <col min="16" max="16" width="12.7109375" style="7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10</v>
      </c>
      <c r="H1" t="s">
        <v>11</v>
      </c>
      <c r="I1" t="s">
        <v>6</v>
      </c>
      <c r="J1" t="s">
        <v>7</v>
      </c>
      <c r="K1" t="s">
        <v>8</v>
      </c>
      <c r="L1" t="s">
        <v>9</v>
      </c>
      <c r="M1" s="8" t="s">
        <v>13</v>
      </c>
      <c r="N1" s="9" t="s">
        <v>14</v>
      </c>
      <c r="O1" s="9" t="s">
        <v>15</v>
      </c>
      <c r="P1" s="10" t="s">
        <v>16</v>
      </c>
    </row>
    <row r="2" spans="1:16" x14ac:dyDescent="0.25">
      <c r="A2">
        <v>1</v>
      </c>
      <c r="B2">
        <v>2030</v>
      </c>
      <c r="C2" s="1">
        <v>0</v>
      </c>
      <c r="D2" s="1">
        <v>0</v>
      </c>
      <c r="E2" s="1">
        <v>0</v>
      </c>
      <c r="F2" s="1">
        <v>0</v>
      </c>
      <c r="G2" s="2">
        <v>0.08</v>
      </c>
      <c r="H2" s="2">
        <v>0.3</v>
      </c>
      <c r="I2" s="2">
        <f t="shared" ref="I2:J13" si="0">G2*C2</f>
        <v>0</v>
      </c>
      <c r="J2" s="2">
        <f t="shared" si="0"/>
        <v>0</v>
      </c>
      <c r="K2" s="2">
        <f t="shared" ref="K2:K13" si="1">H2*F2</f>
        <v>0</v>
      </c>
      <c r="L2" s="2">
        <f t="shared" ref="L2:L7" si="2">K2-J2+I2</f>
        <v>0</v>
      </c>
      <c r="M2" s="11">
        <v>0</v>
      </c>
      <c r="N2" s="12">
        <v>0</v>
      </c>
      <c r="O2" s="12">
        <v>0</v>
      </c>
      <c r="P2" s="13">
        <v>0</v>
      </c>
    </row>
    <row r="3" spans="1:16" x14ac:dyDescent="0.25">
      <c r="A3">
        <v>2</v>
      </c>
      <c r="B3">
        <v>2030</v>
      </c>
      <c r="C3" s="1">
        <v>0</v>
      </c>
      <c r="D3" s="1">
        <v>0</v>
      </c>
      <c r="E3" s="1">
        <v>0</v>
      </c>
      <c r="F3" s="1">
        <v>0</v>
      </c>
      <c r="G3" s="2">
        <v>0.08</v>
      </c>
      <c r="H3" s="2">
        <v>0.3</v>
      </c>
      <c r="I3" s="2">
        <f t="shared" si="0"/>
        <v>0</v>
      </c>
      <c r="J3" s="2">
        <f t="shared" si="0"/>
        <v>0</v>
      </c>
      <c r="K3" s="2">
        <f t="shared" si="1"/>
        <v>0</v>
      </c>
      <c r="L3" s="2">
        <f t="shared" si="2"/>
        <v>0</v>
      </c>
      <c r="M3" s="11">
        <v>0</v>
      </c>
      <c r="N3" s="12">
        <v>0</v>
      </c>
      <c r="O3" s="12">
        <v>0</v>
      </c>
      <c r="P3" s="13">
        <v>0</v>
      </c>
    </row>
    <row r="4" spans="1:16" x14ac:dyDescent="0.25">
      <c r="A4">
        <v>3</v>
      </c>
      <c r="B4">
        <v>2030</v>
      </c>
      <c r="C4" s="1">
        <v>0</v>
      </c>
      <c r="D4" s="1">
        <v>0</v>
      </c>
      <c r="E4" s="1">
        <v>0</v>
      </c>
      <c r="F4" s="1">
        <v>0</v>
      </c>
      <c r="G4" s="2">
        <v>0.08</v>
      </c>
      <c r="H4" s="2">
        <v>0.3</v>
      </c>
      <c r="I4" s="2">
        <f t="shared" si="0"/>
        <v>0</v>
      </c>
      <c r="J4" s="2">
        <f t="shared" si="0"/>
        <v>0</v>
      </c>
      <c r="K4" s="2">
        <f t="shared" si="1"/>
        <v>0</v>
      </c>
      <c r="L4" s="2">
        <f t="shared" si="2"/>
        <v>0</v>
      </c>
      <c r="M4" s="11">
        <v>0</v>
      </c>
      <c r="N4" s="12">
        <v>0</v>
      </c>
      <c r="O4" s="12">
        <v>0</v>
      </c>
      <c r="P4" s="13">
        <v>0</v>
      </c>
    </row>
    <row r="5" spans="1:16" x14ac:dyDescent="0.25">
      <c r="A5">
        <v>4</v>
      </c>
      <c r="B5">
        <v>2030</v>
      </c>
      <c r="C5" s="1">
        <v>0</v>
      </c>
      <c r="D5" s="1">
        <v>0</v>
      </c>
      <c r="E5" s="1">
        <v>0</v>
      </c>
      <c r="F5" s="1">
        <v>0</v>
      </c>
      <c r="G5" s="2">
        <v>0.08</v>
      </c>
      <c r="H5" s="2">
        <v>0.3</v>
      </c>
      <c r="I5" s="2">
        <f t="shared" si="0"/>
        <v>0</v>
      </c>
      <c r="J5" s="2">
        <f t="shared" si="0"/>
        <v>0</v>
      </c>
      <c r="K5" s="2">
        <f t="shared" si="1"/>
        <v>0</v>
      </c>
      <c r="L5" s="2">
        <f t="shared" si="2"/>
        <v>0</v>
      </c>
      <c r="M5" s="11">
        <v>0</v>
      </c>
      <c r="N5" s="12">
        <v>0</v>
      </c>
      <c r="O5" s="12">
        <v>0</v>
      </c>
      <c r="P5" s="13">
        <v>0</v>
      </c>
    </row>
    <row r="6" spans="1:16" x14ac:dyDescent="0.25">
      <c r="A6">
        <v>5</v>
      </c>
      <c r="B6">
        <v>2030</v>
      </c>
      <c r="C6" s="1">
        <v>0</v>
      </c>
      <c r="D6" s="1">
        <v>0</v>
      </c>
      <c r="E6" s="1">
        <v>0</v>
      </c>
      <c r="F6" s="1">
        <v>0</v>
      </c>
      <c r="G6" s="2">
        <v>0.08</v>
      </c>
      <c r="H6" s="2">
        <v>0.3</v>
      </c>
      <c r="I6" s="2">
        <f t="shared" si="0"/>
        <v>0</v>
      </c>
      <c r="J6" s="2">
        <f t="shared" si="0"/>
        <v>0</v>
      </c>
      <c r="K6" s="2">
        <f t="shared" si="1"/>
        <v>0</v>
      </c>
      <c r="L6" s="2">
        <f t="shared" si="2"/>
        <v>0</v>
      </c>
      <c r="M6" s="11">
        <v>0</v>
      </c>
      <c r="N6" s="12">
        <v>0</v>
      </c>
      <c r="O6" s="12">
        <v>0</v>
      </c>
      <c r="P6" s="13">
        <v>0</v>
      </c>
    </row>
    <row r="7" spans="1:16" x14ac:dyDescent="0.25">
      <c r="A7">
        <v>6</v>
      </c>
      <c r="B7">
        <v>2030</v>
      </c>
      <c r="C7" s="1">
        <v>0</v>
      </c>
      <c r="D7" s="1">
        <v>0</v>
      </c>
      <c r="E7" s="1">
        <v>0</v>
      </c>
      <c r="F7" s="1">
        <v>0</v>
      </c>
      <c r="G7" s="2">
        <v>0.08</v>
      </c>
      <c r="H7" s="2">
        <v>0.3</v>
      </c>
      <c r="I7" s="2">
        <f t="shared" si="0"/>
        <v>0</v>
      </c>
      <c r="J7" s="2">
        <f t="shared" si="0"/>
        <v>0</v>
      </c>
      <c r="K7" s="2">
        <f t="shared" si="1"/>
        <v>0</v>
      </c>
      <c r="L7" s="2">
        <f t="shared" si="2"/>
        <v>0</v>
      </c>
      <c r="M7" s="11">
        <v>0</v>
      </c>
      <c r="N7" s="12">
        <v>0</v>
      </c>
      <c r="O7" s="12">
        <v>0</v>
      </c>
      <c r="P7" s="13">
        <v>0</v>
      </c>
    </row>
    <row r="8" spans="1:16" x14ac:dyDescent="0.25">
      <c r="A8">
        <v>7</v>
      </c>
      <c r="B8">
        <v>2030</v>
      </c>
      <c r="C8" s="1">
        <v>0</v>
      </c>
      <c r="D8" s="1">
        <v>0</v>
      </c>
      <c r="E8" s="1">
        <v>0</v>
      </c>
      <c r="F8" s="1">
        <v>0</v>
      </c>
      <c r="G8" s="2">
        <v>0.08</v>
      </c>
      <c r="H8" s="2">
        <v>0.3</v>
      </c>
      <c r="I8" s="2">
        <f t="shared" si="0"/>
        <v>0</v>
      </c>
      <c r="J8" s="2">
        <f t="shared" si="0"/>
        <v>0</v>
      </c>
      <c r="K8" s="2">
        <f t="shared" si="1"/>
        <v>0</v>
      </c>
      <c r="L8" s="2">
        <f>K8-J8+I8</f>
        <v>0</v>
      </c>
      <c r="M8" s="11">
        <v>0</v>
      </c>
      <c r="N8" s="12">
        <v>0</v>
      </c>
      <c r="O8" s="12">
        <v>0</v>
      </c>
      <c r="P8" s="13">
        <v>0</v>
      </c>
    </row>
    <row r="9" spans="1:16" x14ac:dyDescent="0.25">
      <c r="A9">
        <v>8</v>
      </c>
      <c r="B9">
        <v>2030</v>
      </c>
      <c r="C9" s="1">
        <v>0</v>
      </c>
      <c r="D9" s="1">
        <v>0</v>
      </c>
      <c r="E9" s="1">
        <v>0</v>
      </c>
      <c r="F9" s="1">
        <v>0</v>
      </c>
      <c r="G9" s="2">
        <v>0.08</v>
      </c>
      <c r="H9" s="2">
        <v>0.3</v>
      </c>
      <c r="I9" s="2">
        <f t="shared" si="0"/>
        <v>0</v>
      </c>
      <c r="J9" s="2">
        <f t="shared" si="0"/>
        <v>0</v>
      </c>
      <c r="K9" s="2">
        <f t="shared" si="1"/>
        <v>0</v>
      </c>
      <c r="L9" s="2">
        <f>K9-J9+I9</f>
        <v>0</v>
      </c>
      <c r="M9" s="11">
        <v>0</v>
      </c>
      <c r="N9" s="12">
        <v>0</v>
      </c>
      <c r="O9" s="12">
        <v>0</v>
      </c>
      <c r="P9" s="13">
        <v>0</v>
      </c>
    </row>
    <row r="10" spans="1:16" x14ac:dyDescent="0.25">
      <c r="A10">
        <v>9</v>
      </c>
      <c r="B10">
        <v>2030</v>
      </c>
      <c r="C10" s="1">
        <v>0</v>
      </c>
      <c r="D10" s="1">
        <v>0</v>
      </c>
      <c r="E10" s="1">
        <v>0</v>
      </c>
      <c r="F10" s="1">
        <v>0</v>
      </c>
      <c r="G10" s="2">
        <v>0.08</v>
      </c>
      <c r="H10" s="2">
        <v>0.3</v>
      </c>
      <c r="I10" s="2">
        <f t="shared" si="0"/>
        <v>0</v>
      </c>
      <c r="J10" s="2">
        <f t="shared" si="0"/>
        <v>0</v>
      </c>
      <c r="K10" s="2">
        <f t="shared" si="1"/>
        <v>0</v>
      </c>
      <c r="L10" s="2">
        <f t="shared" ref="L10:L13" si="3">K10-J10+I10</f>
        <v>0</v>
      </c>
      <c r="M10" s="11">
        <v>0</v>
      </c>
      <c r="N10" s="12">
        <v>0</v>
      </c>
      <c r="O10" s="12">
        <v>0</v>
      </c>
      <c r="P10" s="13">
        <v>0</v>
      </c>
    </row>
    <row r="11" spans="1:16" x14ac:dyDescent="0.25">
      <c r="A11">
        <v>10</v>
      </c>
      <c r="B11">
        <v>2030</v>
      </c>
      <c r="C11" s="1">
        <v>0</v>
      </c>
      <c r="D11" s="1">
        <v>0</v>
      </c>
      <c r="E11" s="1">
        <v>0</v>
      </c>
      <c r="F11" s="1">
        <v>0</v>
      </c>
      <c r="G11" s="2">
        <v>0.08</v>
      </c>
      <c r="H11" s="2">
        <v>0.3</v>
      </c>
      <c r="I11" s="2">
        <f t="shared" si="0"/>
        <v>0</v>
      </c>
      <c r="J11" s="2">
        <f t="shared" si="0"/>
        <v>0</v>
      </c>
      <c r="K11" s="2">
        <f t="shared" si="1"/>
        <v>0</v>
      </c>
      <c r="L11" s="2">
        <f t="shared" si="3"/>
        <v>0</v>
      </c>
      <c r="M11" s="11">
        <v>0</v>
      </c>
      <c r="N11" s="12">
        <v>0</v>
      </c>
      <c r="O11" s="12">
        <v>0</v>
      </c>
      <c r="P11" s="13">
        <v>0</v>
      </c>
    </row>
    <row r="12" spans="1:16" x14ac:dyDescent="0.25">
      <c r="A12">
        <v>11</v>
      </c>
      <c r="B12">
        <v>2030</v>
      </c>
      <c r="C12" s="1">
        <v>0</v>
      </c>
      <c r="D12" s="1">
        <v>0</v>
      </c>
      <c r="E12" s="1">
        <v>0</v>
      </c>
      <c r="F12" s="1">
        <v>0</v>
      </c>
      <c r="G12" s="2">
        <v>0.08</v>
      </c>
      <c r="H12" s="2">
        <v>0.3</v>
      </c>
      <c r="I12" s="2">
        <f t="shared" si="0"/>
        <v>0</v>
      </c>
      <c r="J12" s="2">
        <f t="shared" si="0"/>
        <v>0</v>
      </c>
      <c r="K12" s="2">
        <f t="shared" si="1"/>
        <v>0</v>
      </c>
      <c r="L12" s="2">
        <f t="shared" si="3"/>
        <v>0</v>
      </c>
      <c r="M12" s="11">
        <v>0</v>
      </c>
      <c r="N12" s="12">
        <v>0</v>
      </c>
      <c r="O12" s="12">
        <v>0</v>
      </c>
      <c r="P12" s="13">
        <v>0</v>
      </c>
    </row>
    <row r="13" spans="1:16" x14ac:dyDescent="0.25">
      <c r="A13">
        <v>12</v>
      </c>
      <c r="B13">
        <v>2030</v>
      </c>
      <c r="C13" s="1">
        <v>0</v>
      </c>
      <c r="D13" s="1">
        <v>0</v>
      </c>
      <c r="E13" s="1">
        <v>0</v>
      </c>
      <c r="F13" s="1">
        <v>0</v>
      </c>
      <c r="G13" s="2">
        <v>0.08</v>
      </c>
      <c r="H13" s="2">
        <v>0.3</v>
      </c>
      <c r="I13" s="2">
        <f t="shared" si="0"/>
        <v>0</v>
      </c>
      <c r="J13" s="2">
        <f t="shared" si="0"/>
        <v>0</v>
      </c>
      <c r="K13" s="2">
        <f t="shared" si="1"/>
        <v>0</v>
      </c>
      <c r="L13" s="2">
        <f t="shared" si="3"/>
        <v>0</v>
      </c>
      <c r="M13" s="11">
        <v>0</v>
      </c>
      <c r="N13" s="12">
        <v>0</v>
      </c>
      <c r="O13" s="12">
        <v>0</v>
      </c>
      <c r="P13" s="13">
        <v>0</v>
      </c>
    </row>
    <row r="14" spans="1:16" ht="15.75" thickBot="1" x14ac:dyDescent="0.3">
      <c r="A14" s="3" t="s">
        <v>12</v>
      </c>
      <c r="B14" s="4">
        <v>2030</v>
      </c>
      <c r="C14" s="5">
        <f>SUBTOTAL(109,C2:C13)</f>
        <v>0</v>
      </c>
      <c r="D14" s="5">
        <f>SUBTOTAL(109,D2:D13)</f>
        <v>0</v>
      </c>
      <c r="E14" s="5">
        <f t="shared" ref="E14:F14" si="4">SUBTOTAL(109,E2:E13)</f>
        <v>0</v>
      </c>
      <c r="F14" s="5">
        <f t="shared" si="4"/>
        <v>0</v>
      </c>
      <c r="G14" s="6"/>
      <c r="H14" s="6"/>
      <c r="I14" s="6">
        <f>SUBTOTAL(109,I2:I13)</f>
        <v>0</v>
      </c>
      <c r="J14" s="6">
        <f t="shared" ref="J14:L14" si="5">SUBTOTAL(109,J2:J13)</f>
        <v>0</v>
      </c>
      <c r="K14" s="6">
        <f t="shared" si="5"/>
        <v>0</v>
      </c>
      <c r="L14" s="6">
        <f t="shared" si="5"/>
        <v>0</v>
      </c>
      <c r="M14" s="14" cm="1">
        <f t="array" ref="M14">AVERAGE(IF(M2:M13&lt;&gt;0,M2:M13,0))</f>
        <v>0</v>
      </c>
      <c r="N14" s="15" cm="1">
        <f t="array" ref="N14">AVERAGE(IF(N2:N13&lt;&gt;0,N2:N13,0))</f>
        <v>0</v>
      </c>
      <c r="O14" s="15" cm="1">
        <f t="array" ref="O14">AVERAGE(IF(O2:O13&lt;&gt;0,O2:O13,0))</f>
        <v>0</v>
      </c>
      <c r="P14" s="16" cm="1">
        <f t="array" ref="P14">AVERAGE(IF(P2:P13&lt;&gt;0,P2:P13,0))</f>
        <v>0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4DD69-ADBC-495A-BA1A-979C9DBEAE01}">
  <dimension ref="A1:P14"/>
  <sheetViews>
    <sheetView workbookViewId="0">
      <selection activeCell="I25" sqref="I25"/>
    </sheetView>
  </sheetViews>
  <sheetFormatPr baseColWidth="10" defaultColWidth="9.140625" defaultRowHeight="15" x14ac:dyDescent="0.25"/>
  <cols>
    <col min="3" max="3" width="13.7109375" customWidth="1"/>
    <col min="4" max="4" width="11" customWidth="1"/>
    <col min="5" max="5" width="20.140625" bestFit="1" customWidth="1"/>
    <col min="6" max="6" width="12.28515625" customWidth="1"/>
    <col min="7" max="7" width="10.42578125" customWidth="1"/>
    <col min="8" max="8" width="10.140625" customWidth="1"/>
    <col min="9" max="9" width="19.28515625" customWidth="1"/>
    <col min="10" max="10" width="15.28515625" customWidth="1"/>
    <col min="11" max="11" width="18.42578125" customWidth="1"/>
    <col min="12" max="12" width="12.85546875" customWidth="1"/>
    <col min="13" max="13" width="17" style="7" bestFit="1" customWidth="1"/>
    <col min="14" max="14" width="10.85546875" style="7" bestFit="1" customWidth="1"/>
    <col min="15" max="15" width="14.85546875" style="7" bestFit="1" customWidth="1"/>
    <col min="16" max="16" width="12.7109375" style="7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10</v>
      </c>
      <c r="H1" t="s">
        <v>11</v>
      </c>
      <c r="I1" t="s">
        <v>6</v>
      </c>
      <c r="J1" t="s">
        <v>7</v>
      </c>
      <c r="K1" t="s">
        <v>8</v>
      </c>
      <c r="L1" t="s">
        <v>9</v>
      </c>
      <c r="M1" s="8" t="s">
        <v>13</v>
      </c>
      <c r="N1" s="9" t="s">
        <v>14</v>
      </c>
      <c r="O1" s="9" t="s">
        <v>15</v>
      </c>
      <c r="P1" s="10" t="s">
        <v>16</v>
      </c>
    </row>
    <row r="2" spans="1:16" x14ac:dyDescent="0.25">
      <c r="A2">
        <v>1</v>
      </c>
      <c r="B2">
        <v>2030</v>
      </c>
      <c r="C2" s="1">
        <v>0</v>
      </c>
      <c r="D2" s="1">
        <v>0</v>
      </c>
      <c r="E2" s="1">
        <v>0</v>
      </c>
      <c r="F2" s="1">
        <v>0</v>
      </c>
      <c r="G2" s="2">
        <v>0.08</v>
      </c>
      <c r="H2" s="2">
        <v>0.3</v>
      </c>
      <c r="I2" s="2">
        <f t="shared" ref="I2:J13" si="0">G2*C2</f>
        <v>0</v>
      </c>
      <c r="J2" s="2">
        <f t="shared" si="0"/>
        <v>0</v>
      </c>
      <c r="K2" s="2">
        <f t="shared" ref="K2:K13" si="1">H2*F2</f>
        <v>0</v>
      </c>
      <c r="L2" s="2">
        <f t="shared" ref="L2:L7" si="2">K2-J2+I2</f>
        <v>0</v>
      </c>
      <c r="M2" s="11">
        <v>0</v>
      </c>
      <c r="N2" s="12">
        <v>0</v>
      </c>
      <c r="O2" s="12">
        <v>0</v>
      </c>
      <c r="P2" s="13">
        <v>0</v>
      </c>
    </row>
    <row r="3" spans="1:16" x14ac:dyDescent="0.25">
      <c r="A3">
        <v>2</v>
      </c>
      <c r="B3">
        <v>2030</v>
      </c>
      <c r="C3" s="1">
        <v>0</v>
      </c>
      <c r="D3" s="1">
        <v>0</v>
      </c>
      <c r="E3" s="1">
        <v>0</v>
      </c>
      <c r="F3" s="1">
        <v>0</v>
      </c>
      <c r="G3" s="2">
        <v>0.08</v>
      </c>
      <c r="H3" s="2">
        <v>0.3</v>
      </c>
      <c r="I3" s="2">
        <f t="shared" si="0"/>
        <v>0</v>
      </c>
      <c r="J3" s="2">
        <f t="shared" si="0"/>
        <v>0</v>
      </c>
      <c r="K3" s="2">
        <f t="shared" si="1"/>
        <v>0</v>
      </c>
      <c r="L3" s="2">
        <f t="shared" si="2"/>
        <v>0</v>
      </c>
      <c r="M3" s="11">
        <v>0</v>
      </c>
      <c r="N3" s="12">
        <v>0</v>
      </c>
      <c r="O3" s="12">
        <v>0</v>
      </c>
      <c r="P3" s="13">
        <v>0</v>
      </c>
    </row>
    <row r="4" spans="1:16" x14ac:dyDescent="0.25">
      <c r="A4">
        <v>3</v>
      </c>
      <c r="B4">
        <v>2030</v>
      </c>
      <c r="C4" s="1">
        <v>0</v>
      </c>
      <c r="D4" s="1">
        <v>0</v>
      </c>
      <c r="E4" s="1">
        <v>0</v>
      </c>
      <c r="F4" s="1">
        <v>0</v>
      </c>
      <c r="G4" s="2">
        <v>0.08</v>
      </c>
      <c r="H4" s="2">
        <v>0.3</v>
      </c>
      <c r="I4" s="2">
        <f t="shared" si="0"/>
        <v>0</v>
      </c>
      <c r="J4" s="2">
        <f t="shared" si="0"/>
        <v>0</v>
      </c>
      <c r="K4" s="2">
        <f t="shared" si="1"/>
        <v>0</v>
      </c>
      <c r="L4" s="2">
        <f t="shared" si="2"/>
        <v>0</v>
      </c>
      <c r="M4" s="11">
        <v>0</v>
      </c>
      <c r="N4" s="12">
        <v>0</v>
      </c>
      <c r="O4" s="12">
        <v>0</v>
      </c>
      <c r="P4" s="13">
        <v>0</v>
      </c>
    </row>
    <row r="5" spans="1:16" x14ac:dyDescent="0.25">
      <c r="A5">
        <v>4</v>
      </c>
      <c r="B5">
        <v>2030</v>
      </c>
      <c r="C5" s="1">
        <v>0</v>
      </c>
      <c r="D5" s="1">
        <v>0</v>
      </c>
      <c r="E5" s="1">
        <v>0</v>
      </c>
      <c r="F5" s="1">
        <v>0</v>
      </c>
      <c r="G5" s="2">
        <v>0.08</v>
      </c>
      <c r="H5" s="2">
        <v>0.3</v>
      </c>
      <c r="I5" s="2">
        <f t="shared" si="0"/>
        <v>0</v>
      </c>
      <c r="J5" s="2">
        <f t="shared" si="0"/>
        <v>0</v>
      </c>
      <c r="K5" s="2">
        <f t="shared" si="1"/>
        <v>0</v>
      </c>
      <c r="L5" s="2">
        <f t="shared" si="2"/>
        <v>0</v>
      </c>
      <c r="M5" s="11">
        <v>0</v>
      </c>
      <c r="N5" s="12">
        <v>0</v>
      </c>
      <c r="O5" s="12">
        <v>0</v>
      </c>
      <c r="P5" s="13">
        <v>0</v>
      </c>
    </row>
    <row r="6" spans="1:16" x14ac:dyDescent="0.25">
      <c r="A6">
        <v>5</v>
      </c>
      <c r="B6">
        <v>2030</v>
      </c>
      <c r="C6" s="1">
        <v>0</v>
      </c>
      <c r="D6" s="1">
        <v>0</v>
      </c>
      <c r="E6" s="1">
        <v>0</v>
      </c>
      <c r="F6" s="1">
        <v>0</v>
      </c>
      <c r="G6" s="2">
        <v>0.08</v>
      </c>
      <c r="H6" s="2">
        <v>0.3</v>
      </c>
      <c r="I6" s="2">
        <f t="shared" si="0"/>
        <v>0</v>
      </c>
      <c r="J6" s="2">
        <f t="shared" si="0"/>
        <v>0</v>
      </c>
      <c r="K6" s="2">
        <f t="shared" si="1"/>
        <v>0</v>
      </c>
      <c r="L6" s="2">
        <f t="shared" si="2"/>
        <v>0</v>
      </c>
      <c r="M6" s="11">
        <v>0</v>
      </c>
      <c r="N6" s="12">
        <v>0</v>
      </c>
      <c r="O6" s="12">
        <v>0</v>
      </c>
      <c r="P6" s="13">
        <v>0</v>
      </c>
    </row>
    <row r="7" spans="1:16" x14ac:dyDescent="0.25">
      <c r="A7">
        <v>6</v>
      </c>
      <c r="B7">
        <v>2030</v>
      </c>
      <c r="C7" s="1">
        <v>0</v>
      </c>
      <c r="D7" s="1">
        <v>0</v>
      </c>
      <c r="E7" s="1">
        <v>0</v>
      </c>
      <c r="F7" s="1">
        <v>0</v>
      </c>
      <c r="G7" s="2">
        <v>0.08</v>
      </c>
      <c r="H7" s="2">
        <v>0.3</v>
      </c>
      <c r="I7" s="2">
        <f t="shared" si="0"/>
        <v>0</v>
      </c>
      <c r="J7" s="2">
        <f t="shared" si="0"/>
        <v>0</v>
      </c>
      <c r="K7" s="2">
        <f t="shared" si="1"/>
        <v>0</v>
      </c>
      <c r="L7" s="2">
        <f t="shared" si="2"/>
        <v>0</v>
      </c>
      <c r="M7" s="11">
        <v>0</v>
      </c>
      <c r="N7" s="12">
        <v>0</v>
      </c>
      <c r="O7" s="12">
        <v>0</v>
      </c>
      <c r="P7" s="13">
        <v>0</v>
      </c>
    </row>
    <row r="8" spans="1:16" x14ac:dyDescent="0.25">
      <c r="A8">
        <v>7</v>
      </c>
      <c r="B8">
        <v>2030</v>
      </c>
      <c r="C8" s="1">
        <v>0</v>
      </c>
      <c r="D8" s="1">
        <v>0</v>
      </c>
      <c r="E8" s="1">
        <v>0</v>
      </c>
      <c r="F8" s="1">
        <v>0</v>
      </c>
      <c r="G8" s="2">
        <v>0.08</v>
      </c>
      <c r="H8" s="2">
        <v>0.3</v>
      </c>
      <c r="I8" s="2">
        <f t="shared" si="0"/>
        <v>0</v>
      </c>
      <c r="J8" s="2">
        <f t="shared" si="0"/>
        <v>0</v>
      </c>
      <c r="K8" s="2">
        <f t="shared" si="1"/>
        <v>0</v>
      </c>
      <c r="L8" s="2">
        <f>K8-J8+I8</f>
        <v>0</v>
      </c>
      <c r="M8" s="11">
        <v>0</v>
      </c>
      <c r="N8" s="12">
        <v>0</v>
      </c>
      <c r="O8" s="12">
        <v>0</v>
      </c>
      <c r="P8" s="13">
        <v>0</v>
      </c>
    </row>
    <row r="9" spans="1:16" x14ac:dyDescent="0.25">
      <c r="A9">
        <v>8</v>
      </c>
      <c r="B9">
        <v>2030</v>
      </c>
      <c r="C9" s="1">
        <v>0</v>
      </c>
      <c r="D9" s="1">
        <v>0</v>
      </c>
      <c r="E9" s="1">
        <v>0</v>
      </c>
      <c r="F9" s="1">
        <v>0</v>
      </c>
      <c r="G9" s="2">
        <v>0.08</v>
      </c>
      <c r="H9" s="2">
        <v>0.3</v>
      </c>
      <c r="I9" s="2">
        <f t="shared" si="0"/>
        <v>0</v>
      </c>
      <c r="J9" s="2">
        <f t="shared" si="0"/>
        <v>0</v>
      </c>
      <c r="K9" s="2">
        <f t="shared" si="1"/>
        <v>0</v>
      </c>
      <c r="L9" s="2">
        <f>K9-J9+I9</f>
        <v>0</v>
      </c>
      <c r="M9" s="11">
        <v>0</v>
      </c>
      <c r="N9" s="12">
        <v>0</v>
      </c>
      <c r="O9" s="12">
        <v>0</v>
      </c>
      <c r="P9" s="13">
        <v>0</v>
      </c>
    </row>
    <row r="10" spans="1:16" x14ac:dyDescent="0.25">
      <c r="A10">
        <v>9</v>
      </c>
      <c r="B10">
        <v>2030</v>
      </c>
      <c r="C10" s="1">
        <v>0</v>
      </c>
      <c r="D10" s="1">
        <v>0</v>
      </c>
      <c r="E10" s="1">
        <v>0</v>
      </c>
      <c r="F10" s="1">
        <v>0</v>
      </c>
      <c r="G10" s="2">
        <v>0.08</v>
      </c>
      <c r="H10" s="2">
        <v>0.3</v>
      </c>
      <c r="I10" s="2">
        <f t="shared" si="0"/>
        <v>0</v>
      </c>
      <c r="J10" s="2">
        <f t="shared" si="0"/>
        <v>0</v>
      </c>
      <c r="K10" s="2">
        <f t="shared" si="1"/>
        <v>0</v>
      </c>
      <c r="L10" s="2">
        <f t="shared" ref="L10:L13" si="3">K10-J10+I10</f>
        <v>0</v>
      </c>
      <c r="M10" s="11">
        <v>0</v>
      </c>
      <c r="N10" s="12">
        <v>0</v>
      </c>
      <c r="O10" s="12">
        <v>0</v>
      </c>
      <c r="P10" s="13">
        <v>0</v>
      </c>
    </row>
    <row r="11" spans="1:16" x14ac:dyDescent="0.25">
      <c r="A11">
        <v>10</v>
      </c>
      <c r="B11">
        <v>2030</v>
      </c>
      <c r="C11" s="1">
        <v>0</v>
      </c>
      <c r="D11" s="1">
        <v>0</v>
      </c>
      <c r="E11" s="1">
        <v>0</v>
      </c>
      <c r="F11" s="1">
        <v>0</v>
      </c>
      <c r="G11" s="2">
        <v>0.08</v>
      </c>
      <c r="H11" s="2">
        <v>0.3</v>
      </c>
      <c r="I11" s="2">
        <f t="shared" si="0"/>
        <v>0</v>
      </c>
      <c r="J11" s="2">
        <f t="shared" si="0"/>
        <v>0</v>
      </c>
      <c r="K11" s="2">
        <f t="shared" si="1"/>
        <v>0</v>
      </c>
      <c r="L11" s="2">
        <f t="shared" si="3"/>
        <v>0</v>
      </c>
      <c r="M11" s="11">
        <v>0</v>
      </c>
      <c r="N11" s="12">
        <v>0</v>
      </c>
      <c r="O11" s="12">
        <v>0</v>
      </c>
      <c r="P11" s="13">
        <v>0</v>
      </c>
    </row>
    <row r="12" spans="1:16" x14ac:dyDescent="0.25">
      <c r="A12">
        <v>11</v>
      </c>
      <c r="B12">
        <v>2030</v>
      </c>
      <c r="C12" s="1">
        <v>0</v>
      </c>
      <c r="D12" s="1">
        <v>0</v>
      </c>
      <c r="E12" s="1">
        <v>0</v>
      </c>
      <c r="F12" s="1">
        <v>0</v>
      </c>
      <c r="G12" s="2">
        <v>0.08</v>
      </c>
      <c r="H12" s="2">
        <v>0.3</v>
      </c>
      <c r="I12" s="2">
        <f t="shared" si="0"/>
        <v>0</v>
      </c>
      <c r="J12" s="2">
        <f t="shared" si="0"/>
        <v>0</v>
      </c>
      <c r="K12" s="2">
        <f t="shared" si="1"/>
        <v>0</v>
      </c>
      <c r="L12" s="2">
        <f t="shared" si="3"/>
        <v>0</v>
      </c>
      <c r="M12" s="11">
        <v>0</v>
      </c>
      <c r="N12" s="12">
        <v>0</v>
      </c>
      <c r="O12" s="12">
        <v>0</v>
      </c>
      <c r="P12" s="13">
        <v>0</v>
      </c>
    </row>
    <row r="13" spans="1:16" x14ac:dyDescent="0.25">
      <c r="A13">
        <v>12</v>
      </c>
      <c r="B13">
        <v>2030</v>
      </c>
      <c r="C13" s="1">
        <v>0</v>
      </c>
      <c r="D13" s="1">
        <v>0</v>
      </c>
      <c r="E13" s="1">
        <v>0</v>
      </c>
      <c r="F13" s="1">
        <v>0</v>
      </c>
      <c r="G13" s="2">
        <v>0.08</v>
      </c>
      <c r="H13" s="2">
        <v>0.3</v>
      </c>
      <c r="I13" s="2">
        <f t="shared" si="0"/>
        <v>0</v>
      </c>
      <c r="J13" s="2">
        <f t="shared" si="0"/>
        <v>0</v>
      </c>
      <c r="K13" s="2">
        <f t="shared" si="1"/>
        <v>0</v>
      </c>
      <c r="L13" s="2">
        <f t="shared" si="3"/>
        <v>0</v>
      </c>
      <c r="M13" s="11">
        <v>0</v>
      </c>
      <c r="N13" s="12">
        <v>0</v>
      </c>
      <c r="O13" s="12">
        <v>0</v>
      </c>
      <c r="P13" s="13">
        <v>0</v>
      </c>
    </row>
    <row r="14" spans="1:16" ht="15.75" thickBot="1" x14ac:dyDescent="0.3">
      <c r="A14" s="3" t="s">
        <v>12</v>
      </c>
      <c r="B14" s="4">
        <v>2030</v>
      </c>
      <c r="C14" s="5">
        <f>SUBTOTAL(109,C2:C13)</f>
        <v>0</v>
      </c>
      <c r="D14" s="5">
        <f>SUBTOTAL(109,D2:D13)</f>
        <v>0</v>
      </c>
      <c r="E14" s="5">
        <f t="shared" ref="E14:F14" si="4">SUBTOTAL(109,E2:E13)</f>
        <v>0</v>
      </c>
      <c r="F14" s="5">
        <f t="shared" si="4"/>
        <v>0</v>
      </c>
      <c r="G14" s="6"/>
      <c r="H14" s="6"/>
      <c r="I14" s="6">
        <f>SUBTOTAL(109,I2:I13)</f>
        <v>0</v>
      </c>
      <c r="J14" s="6">
        <f t="shared" ref="J14:L14" si="5">SUBTOTAL(109,J2:J13)</f>
        <v>0</v>
      </c>
      <c r="K14" s="6">
        <f t="shared" si="5"/>
        <v>0</v>
      </c>
      <c r="L14" s="6">
        <f t="shared" si="5"/>
        <v>0</v>
      </c>
      <c r="M14" s="14" cm="1">
        <f t="array" ref="M14">AVERAGE(IF(M2:M13&lt;&gt;0,M2:M13,0))</f>
        <v>0</v>
      </c>
      <c r="N14" s="15" cm="1">
        <f t="array" ref="N14">AVERAGE(IF(N2:N13&lt;&gt;0,N2:N13,0))</f>
        <v>0</v>
      </c>
      <c r="O14" s="15" cm="1">
        <f t="array" ref="O14">AVERAGE(IF(O2:O13&lt;&gt;0,O2:O13,0))</f>
        <v>0</v>
      </c>
      <c r="P14" s="16" cm="1">
        <f t="array" ref="P14">AVERAGE(IF(P2:P13&lt;&gt;0,P2:P13,0))</f>
        <v>0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7EE98-8D4F-4590-B856-FBB8A51DE08C}">
  <dimension ref="A1:P14"/>
  <sheetViews>
    <sheetView workbookViewId="0">
      <selection activeCell="I25" sqref="I25"/>
    </sheetView>
  </sheetViews>
  <sheetFormatPr baseColWidth="10" defaultColWidth="9.140625" defaultRowHeight="15" x14ac:dyDescent="0.25"/>
  <cols>
    <col min="3" max="3" width="13.7109375" customWidth="1"/>
    <col min="4" max="4" width="11" customWidth="1"/>
    <col min="5" max="5" width="20.140625" bestFit="1" customWidth="1"/>
    <col min="6" max="6" width="12.28515625" customWidth="1"/>
    <col min="7" max="7" width="10.42578125" customWidth="1"/>
    <col min="8" max="8" width="10.140625" customWidth="1"/>
    <col min="9" max="9" width="19.28515625" customWidth="1"/>
    <col min="10" max="10" width="15.28515625" customWidth="1"/>
    <col min="11" max="11" width="18.42578125" customWidth="1"/>
    <col min="12" max="12" width="12.85546875" customWidth="1"/>
    <col min="13" max="13" width="17" style="7" bestFit="1" customWidth="1"/>
    <col min="14" max="14" width="10.85546875" style="7" bestFit="1" customWidth="1"/>
    <col min="15" max="15" width="14.85546875" style="7" bestFit="1" customWidth="1"/>
    <col min="16" max="16" width="12.7109375" style="7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10</v>
      </c>
      <c r="H1" t="s">
        <v>11</v>
      </c>
      <c r="I1" t="s">
        <v>6</v>
      </c>
      <c r="J1" t="s">
        <v>7</v>
      </c>
      <c r="K1" t="s">
        <v>8</v>
      </c>
      <c r="L1" t="s">
        <v>9</v>
      </c>
      <c r="M1" s="8" t="s">
        <v>13</v>
      </c>
      <c r="N1" s="9" t="s">
        <v>14</v>
      </c>
      <c r="O1" s="9" t="s">
        <v>15</v>
      </c>
      <c r="P1" s="10" t="s">
        <v>16</v>
      </c>
    </row>
    <row r="2" spans="1:16" x14ac:dyDescent="0.25">
      <c r="A2">
        <v>1</v>
      </c>
      <c r="B2">
        <v>2030</v>
      </c>
      <c r="C2" s="1">
        <v>0</v>
      </c>
      <c r="D2" s="1">
        <v>0</v>
      </c>
      <c r="E2" s="1">
        <v>0</v>
      </c>
      <c r="F2" s="1">
        <v>0</v>
      </c>
      <c r="G2" s="2">
        <v>0.08</v>
      </c>
      <c r="H2" s="2">
        <v>0.3</v>
      </c>
      <c r="I2" s="2">
        <f t="shared" ref="I2:J13" si="0">G2*C2</f>
        <v>0</v>
      </c>
      <c r="J2" s="2">
        <f t="shared" si="0"/>
        <v>0</v>
      </c>
      <c r="K2" s="2">
        <f t="shared" ref="K2:K13" si="1">H2*F2</f>
        <v>0</v>
      </c>
      <c r="L2" s="2">
        <f t="shared" ref="L2:L7" si="2">K2-J2+I2</f>
        <v>0</v>
      </c>
      <c r="M2" s="11">
        <v>0</v>
      </c>
      <c r="N2" s="12">
        <v>0</v>
      </c>
      <c r="O2" s="12">
        <v>0</v>
      </c>
      <c r="P2" s="13">
        <v>0</v>
      </c>
    </row>
    <row r="3" spans="1:16" x14ac:dyDescent="0.25">
      <c r="A3">
        <v>2</v>
      </c>
      <c r="B3">
        <v>2030</v>
      </c>
      <c r="C3" s="1">
        <v>0</v>
      </c>
      <c r="D3" s="1">
        <v>0</v>
      </c>
      <c r="E3" s="1">
        <v>0</v>
      </c>
      <c r="F3" s="1">
        <v>0</v>
      </c>
      <c r="G3" s="2">
        <v>0.08</v>
      </c>
      <c r="H3" s="2">
        <v>0.3</v>
      </c>
      <c r="I3" s="2">
        <f t="shared" si="0"/>
        <v>0</v>
      </c>
      <c r="J3" s="2">
        <f t="shared" si="0"/>
        <v>0</v>
      </c>
      <c r="K3" s="2">
        <f t="shared" si="1"/>
        <v>0</v>
      </c>
      <c r="L3" s="2">
        <f t="shared" si="2"/>
        <v>0</v>
      </c>
      <c r="M3" s="11">
        <v>0</v>
      </c>
      <c r="N3" s="12">
        <v>0</v>
      </c>
      <c r="O3" s="12">
        <v>0</v>
      </c>
      <c r="P3" s="13">
        <v>0</v>
      </c>
    </row>
    <row r="4" spans="1:16" x14ac:dyDescent="0.25">
      <c r="A4">
        <v>3</v>
      </c>
      <c r="B4">
        <v>2030</v>
      </c>
      <c r="C4" s="1">
        <v>0</v>
      </c>
      <c r="D4" s="1">
        <v>0</v>
      </c>
      <c r="E4" s="1">
        <v>0</v>
      </c>
      <c r="F4" s="1">
        <v>0</v>
      </c>
      <c r="G4" s="2">
        <v>0.08</v>
      </c>
      <c r="H4" s="2">
        <v>0.3</v>
      </c>
      <c r="I4" s="2">
        <f t="shared" si="0"/>
        <v>0</v>
      </c>
      <c r="J4" s="2">
        <f t="shared" si="0"/>
        <v>0</v>
      </c>
      <c r="K4" s="2">
        <f t="shared" si="1"/>
        <v>0</v>
      </c>
      <c r="L4" s="2">
        <f t="shared" si="2"/>
        <v>0</v>
      </c>
      <c r="M4" s="11">
        <v>0</v>
      </c>
      <c r="N4" s="12">
        <v>0</v>
      </c>
      <c r="O4" s="12">
        <v>0</v>
      </c>
      <c r="P4" s="13">
        <v>0</v>
      </c>
    </row>
    <row r="5" spans="1:16" x14ac:dyDescent="0.25">
      <c r="A5">
        <v>4</v>
      </c>
      <c r="B5">
        <v>2030</v>
      </c>
      <c r="C5" s="1">
        <v>0</v>
      </c>
      <c r="D5" s="1">
        <v>0</v>
      </c>
      <c r="E5" s="1">
        <v>0</v>
      </c>
      <c r="F5" s="1">
        <v>0</v>
      </c>
      <c r="G5" s="2">
        <v>0.08</v>
      </c>
      <c r="H5" s="2">
        <v>0.3</v>
      </c>
      <c r="I5" s="2">
        <f t="shared" si="0"/>
        <v>0</v>
      </c>
      <c r="J5" s="2">
        <f t="shared" si="0"/>
        <v>0</v>
      </c>
      <c r="K5" s="2">
        <f t="shared" si="1"/>
        <v>0</v>
      </c>
      <c r="L5" s="2">
        <f t="shared" si="2"/>
        <v>0</v>
      </c>
      <c r="M5" s="11">
        <v>0</v>
      </c>
      <c r="N5" s="12">
        <v>0</v>
      </c>
      <c r="O5" s="12">
        <v>0</v>
      </c>
      <c r="P5" s="13">
        <v>0</v>
      </c>
    </row>
    <row r="6" spans="1:16" x14ac:dyDescent="0.25">
      <c r="A6">
        <v>5</v>
      </c>
      <c r="B6">
        <v>2030</v>
      </c>
      <c r="C6" s="1">
        <v>0</v>
      </c>
      <c r="D6" s="1">
        <v>0</v>
      </c>
      <c r="E6" s="1">
        <v>0</v>
      </c>
      <c r="F6" s="1">
        <v>0</v>
      </c>
      <c r="G6" s="2">
        <v>0.08</v>
      </c>
      <c r="H6" s="2">
        <v>0.3</v>
      </c>
      <c r="I6" s="2">
        <f t="shared" si="0"/>
        <v>0</v>
      </c>
      <c r="J6" s="2">
        <f t="shared" si="0"/>
        <v>0</v>
      </c>
      <c r="K6" s="2">
        <f t="shared" si="1"/>
        <v>0</v>
      </c>
      <c r="L6" s="2">
        <f t="shared" si="2"/>
        <v>0</v>
      </c>
      <c r="M6" s="11">
        <v>0</v>
      </c>
      <c r="N6" s="12">
        <v>0</v>
      </c>
      <c r="O6" s="12">
        <v>0</v>
      </c>
      <c r="P6" s="13">
        <v>0</v>
      </c>
    </row>
    <row r="7" spans="1:16" x14ac:dyDescent="0.25">
      <c r="A7">
        <v>6</v>
      </c>
      <c r="B7">
        <v>2030</v>
      </c>
      <c r="C7" s="1">
        <v>0</v>
      </c>
      <c r="D7" s="1">
        <v>0</v>
      </c>
      <c r="E7" s="1">
        <v>0</v>
      </c>
      <c r="F7" s="1">
        <v>0</v>
      </c>
      <c r="G7" s="2">
        <v>0.08</v>
      </c>
      <c r="H7" s="2">
        <v>0.3</v>
      </c>
      <c r="I7" s="2">
        <f t="shared" si="0"/>
        <v>0</v>
      </c>
      <c r="J7" s="2">
        <f t="shared" si="0"/>
        <v>0</v>
      </c>
      <c r="K7" s="2">
        <f t="shared" si="1"/>
        <v>0</v>
      </c>
      <c r="L7" s="2">
        <f t="shared" si="2"/>
        <v>0</v>
      </c>
      <c r="M7" s="11">
        <v>0</v>
      </c>
      <c r="N7" s="12">
        <v>0</v>
      </c>
      <c r="O7" s="12">
        <v>0</v>
      </c>
      <c r="P7" s="13">
        <v>0</v>
      </c>
    </row>
    <row r="8" spans="1:16" x14ac:dyDescent="0.25">
      <c r="A8">
        <v>7</v>
      </c>
      <c r="B8">
        <v>2030</v>
      </c>
      <c r="C8" s="1">
        <v>0</v>
      </c>
      <c r="D8" s="1">
        <v>0</v>
      </c>
      <c r="E8" s="1">
        <v>0</v>
      </c>
      <c r="F8" s="1">
        <v>0</v>
      </c>
      <c r="G8" s="2">
        <v>0.08</v>
      </c>
      <c r="H8" s="2">
        <v>0.3</v>
      </c>
      <c r="I8" s="2">
        <f t="shared" si="0"/>
        <v>0</v>
      </c>
      <c r="J8" s="2">
        <f t="shared" si="0"/>
        <v>0</v>
      </c>
      <c r="K8" s="2">
        <f t="shared" si="1"/>
        <v>0</v>
      </c>
      <c r="L8" s="2">
        <f>K8-J8+I8</f>
        <v>0</v>
      </c>
      <c r="M8" s="11">
        <v>0</v>
      </c>
      <c r="N8" s="12">
        <v>0</v>
      </c>
      <c r="O8" s="12">
        <v>0</v>
      </c>
      <c r="P8" s="13">
        <v>0</v>
      </c>
    </row>
    <row r="9" spans="1:16" x14ac:dyDescent="0.25">
      <c r="A9">
        <v>8</v>
      </c>
      <c r="B9">
        <v>2030</v>
      </c>
      <c r="C9" s="1">
        <v>0</v>
      </c>
      <c r="D9" s="1">
        <v>0</v>
      </c>
      <c r="E9" s="1">
        <v>0</v>
      </c>
      <c r="F9" s="1">
        <v>0</v>
      </c>
      <c r="G9" s="2">
        <v>0.08</v>
      </c>
      <c r="H9" s="2">
        <v>0.3</v>
      </c>
      <c r="I9" s="2">
        <f t="shared" si="0"/>
        <v>0</v>
      </c>
      <c r="J9" s="2">
        <f t="shared" si="0"/>
        <v>0</v>
      </c>
      <c r="K9" s="2">
        <f t="shared" si="1"/>
        <v>0</v>
      </c>
      <c r="L9" s="2">
        <f>K9-J9+I9</f>
        <v>0</v>
      </c>
      <c r="M9" s="11">
        <v>0</v>
      </c>
      <c r="N9" s="12">
        <v>0</v>
      </c>
      <c r="O9" s="12">
        <v>0</v>
      </c>
      <c r="P9" s="13">
        <v>0</v>
      </c>
    </row>
    <row r="10" spans="1:16" x14ac:dyDescent="0.25">
      <c r="A10">
        <v>9</v>
      </c>
      <c r="B10">
        <v>2030</v>
      </c>
      <c r="C10" s="1">
        <v>0</v>
      </c>
      <c r="D10" s="1">
        <v>0</v>
      </c>
      <c r="E10" s="1">
        <v>0</v>
      </c>
      <c r="F10" s="1">
        <v>0</v>
      </c>
      <c r="G10" s="2">
        <v>0.08</v>
      </c>
      <c r="H10" s="2">
        <v>0.3</v>
      </c>
      <c r="I10" s="2">
        <f t="shared" si="0"/>
        <v>0</v>
      </c>
      <c r="J10" s="2">
        <f t="shared" si="0"/>
        <v>0</v>
      </c>
      <c r="K10" s="2">
        <f t="shared" si="1"/>
        <v>0</v>
      </c>
      <c r="L10" s="2">
        <f t="shared" ref="L10:L13" si="3">K10-J10+I10</f>
        <v>0</v>
      </c>
      <c r="M10" s="11">
        <v>0</v>
      </c>
      <c r="N10" s="12">
        <v>0</v>
      </c>
      <c r="O10" s="12">
        <v>0</v>
      </c>
      <c r="P10" s="13">
        <v>0</v>
      </c>
    </row>
    <row r="11" spans="1:16" x14ac:dyDescent="0.25">
      <c r="A11">
        <v>10</v>
      </c>
      <c r="B11">
        <v>2030</v>
      </c>
      <c r="C11" s="1">
        <v>0</v>
      </c>
      <c r="D11" s="1">
        <v>0</v>
      </c>
      <c r="E11" s="1">
        <v>0</v>
      </c>
      <c r="F11" s="1">
        <v>0</v>
      </c>
      <c r="G11" s="2">
        <v>0.08</v>
      </c>
      <c r="H11" s="2">
        <v>0.3</v>
      </c>
      <c r="I11" s="2">
        <f t="shared" si="0"/>
        <v>0</v>
      </c>
      <c r="J11" s="2">
        <f t="shared" si="0"/>
        <v>0</v>
      </c>
      <c r="K11" s="2">
        <f t="shared" si="1"/>
        <v>0</v>
      </c>
      <c r="L11" s="2">
        <f t="shared" si="3"/>
        <v>0</v>
      </c>
      <c r="M11" s="11">
        <v>0</v>
      </c>
      <c r="N11" s="12">
        <v>0</v>
      </c>
      <c r="O11" s="12">
        <v>0</v>
      </c>
      <c r="P11" s="13">
        <v>0</v>
      </c>
    </row>
    <row r="12" spans="1:16" x14ac:dyDescent="0.25">
      <c r="A12">
        <v>11</v>
      </c>
      <c r="B12">
        <v>2030</v>
      </c>
      <c r="C12" s="1">
        <v>0</v>
      </c>
      <c r="D12" s="1">
        <v>0</v>
      </c>
      <c r="E12" s="1">
        <v>0</v>
      </c>
      <c r="F12" s="1">
        <v>0</v>
      </c>
      <c r="G12" s="2">
        <v>0.08</v>
      </c>
      <c r="H12" s="2">
        <v>0.3</v>
      </c>
      <c r="I12" s="2">
        <f t="shared" si="0"/>
        <v>0</v>
      </c>
      <c r="J12" s="2">
        <f t="shared" si="0"/>
        <v>0</v>
      </c>
      <c r="K12" s="2">
        <f t="shared" si="1"/>
        <v>0</v>
      </c>
      <c r="L12" s="2">
        <f t="shared" si="3"/>
        <v>0</v>
      </c>
      <c r="M12" s="11">
        <v>0</v>
      </c>
      <c r="N12" s="12">
        <v>0</v>
      </c>
      <c r="O12" s="12">
        <v>0</v>
      </c>
      <c r="P12" s="13">
        <v>0</v>
      </c>
    </row>
    <row r="13" spans="1:16" x14ac:dyDescent="0.25">
      <c r="A13">
        <v>12</v>
      </c>
      <c r="B13">
        <v>2030</v>
      </c>
      <c r="C13" s="1">
        <v>0</v>
      </c>
      <c r="D13" s="1">
        <v>0</v>
      </c>
      <c r="E13" s="1">
        <v>0</v>
      </c>
      <c r="F13" s="1">
        <v>0</v>
      </c>
      <c r="G13" s="2">
        <v>0.08</v>
      </c>
      <c r="H13" s="2">
        <v>0.3</v>
      </c>
      <c r="I13" s="2">
        <f t="shared" si="0"/>
        <v>0</v>
      </c>
      <c r="J13" s="2">
        <f t="shared" si="0"/>
        <v>0</v>
      </c>
      <c r="K13" s="2">
        <f t="shared" si="1"/>
        <v>0</v>
      </c>
      <c r="L13" s="2">
        <f t="shared" si="3"/>
        <v>0</v>
      </c>
      <c r="M13" s="11">
        <v>0</v>
      </c>
      <c r="N13" s="12">
        <v>0</v>
      </c>
      <c r="O13" s="12">
        <v>0</v>
      </c>
      <c r="P13" s="13">
        <v>0</v>
      </c>
    </row>
    <row r="14" spans="1:16" ht="15.75" thickBot="1" x14ac:dyDescent="0.3">
      <c r="A14" s="3" t="s">
        <v>12</v>
      </c>
      <c r="B14" s="4">
        <v>2030</v>
      </c>
      <c r="C14" s="5">
        <f>SUBTOTAL(109,C2:C13)</f>
        <v>0</v>
      </c>
      <c r="D14" s="5">
        <f>SUBTOTAL(109,D2:D13)</f>
        <v>0</v>
      </c>
      <c r="E14" s="5">
        <f t="shared" ref="E14:F14" si="4">SUBTOTAL(109,E2:E13)</f>
        <v>0</v>
      </c>
      <c r="F14" s="5">
        <f t="shared" si="4"/>
        <v>0</v>
      </c>
      <c r="G14" s="6"/>
      <c r="H14" s="6"/>
      <c r="I14" s="6">
        <f>SUBTOTAL(109,I2:I13)</f>
        <v>0</v>
      </c>
      <c r="J14" s="6">
        <f t="shared" ref="J14:L14" si="5">SUBTOTAL(109,J2:J13)</f>
        <v>0</v>
      </c>
      <c r="K14" s="6">
        <f t="shared" si="5"/>
        <v>0</v>
      </c>
      <c r="L14" s="6">
        <f t="shared" si="5"/>
        <v>0</v>
      </c>
      <c r="M14" s="14" cm="1">
        <f t="array" ref="M14">AVERAGE(IF(M2:M13&lt;&gt;0,M2:M13,0))</f>
        <v>0</v>
      </c>
      <c r="N14" s="15" cm="1">
        <f t="array" ref="N14">AVERAGE(IF(N2:N13&lt;&gt;0,N2:N13,0))</f>
        <v>0</v>
      </c>
      <c r="O14" s="15" cm="1">
        <f t="array" ref="O14">AVERAGE(IF(O2:O13&lt;&gt;0,O2:O13,0))</f>
        <v>0</v>
      </c>
      <c r="P14" s="16" cm="1">
        <f t="array" ref="P14">AVERAGE(IF(P2:P13&lt;&gt;0,P2:P13,0))</f>
        <v>0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D7D58-9206-4AD7-855A-2DF54497F0B7}">
  <dimension ref="A1:P14"/>
  <sheetViews>
    <sheetView workbookViewId="0">
      <selection activeCell="I25" sqref="I25"/>
    </sheetView>
  </sheetViews>
  <sheetFormatPr baseColWidth="10" defaultColWidth="9.140625" defaultRowHeight="15" x14ac:dyDescent="0.25"/>
  <cols>
    <col min="3" max="3" width="13.7109375" customWidth="1"/>
    <col min="4" max="4" width="11" customWidth="1"/>
    <col min="5" max="5" width="20.140625" bestFit="1" customWidth="1"/>
    <col min="6" max="6" width="12.28515625" customWidth="1"/>
    <col min="7" max="7" width="10.42578125" customWidth="1"/>
    <col min="8" max="8" width="10.140625" customWidth="1"/>
    <col min="9" max="9" width="19.28515625" customWidth="1"/>
    <col min="10" max="10" width="15.28515625" customWidth="1"/>
    <col min="11" max="11" width="18.42578125" customWidth="1"/>
    <col min="12" max="12" width="12.85546875" customWidth="1"/>
    <col min="13" max="13" width="17" style="7" bestFit="1" customWidth="1"/>
    <col min="14" max="14" width="10.85546875" style="7" bestFit="1" customWidth="1"/>
    <col min="15" max="15" width="14.85546875" style="7" bestFit="1" customWidth="1"/>
    <col min="16" max="16" width="12.7109375" style="7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10</v>
      </c>
      <c r="H1" t="s">
        <v>11</v>
      </c>
      <c r="I1" t="s">
        <v>6</v>
      </c>
      <c r="J1" t="s">
        <v>7</v>
      </c>
      <c r="K1" t="s">
        <v>8</v>
      </c>
      <c r="L1" t="s">
        <v>9</v>
      </c>
      <c r="M1" s="8" t="s">
        <v>13</v>
      </c>
      <c r="N1" s="9" t="s">
        <v>14</v>
      </c>
      <c r="O1" s="9" t="s">
        <v>15</v>
      </c>
      <c r="P1" s="10" t="s">
        <v>16</v>
      </c>
    </row>
    <row r="2" spans="1:16" x14ac:dyDescent="0.25">
      <c r="A2">
        <v>1</v>
      </c>
      <c r="B2">
        <v>2030</v>
      </c>
      <c r="C2" s="1">
        <v>0</v>
      </c>
      <c r="D2" s="1">
        <v>0</v>
      </c>
      <c r="E2" s="1">
        <v>0</v>
      </c>
      <c r="F2" s="1">
        <v>0</v>
      </c>
      <c r="G2" s="2">
        <v>0.08</v>
      </c>
      <c r="H2" s="2">
        <v>0.3</v>
      </c>
      <c r="I2" s="2">
        <f t="shared" ref="I2:J13" si="0">G2*C2</f>
        <v>0</v>
      </c>
      <c r="J2" s="2">
        <f t="shared" si="0"/>
        <v>0</v>
      </c>
      <c r="K2" s="2">
        <f t="shared" ref="K2:K13" si="1">H2*F2</f>
        <v>0</v>
      </c>
      <c r="L2" s="2">
        <f t="shared" ref="L2:L7" si="2">K2-J2+I2</f>
        <v>0</v>
      </c>
      <c r="M2" s="11">
        <v>0</v>
      </c>
      <c r="N2" s="12">
        <v>0</v>
      </c>
      <c r="O2" s="12">
        <v>0</v>
      </c>
      <c r="P2" s="13">
        <v>0</v>
      </c>
    </row>
    <row r="3" spans="1:16" x14ac:dyDescent="0.25">
      <c r="A3">
        <v>2</v>
      </c>
      <c r="B3">
        <v>2030</v>
      </c>
      <c r="C3" s="1">
        <v>0</v>
      </c>
      <c r="D3" s="1">
        <v>0</v>
      </c>
      <c r="E3" s="1">
        <v>0</v>
      </c>
      <c r="F3" s="1">
        <v>0</v>
      </c>
      <c r="G3" s="2">
        <v>0.08</v>
      </c>
      <c r="H3" s="2">
        <v>0.3</v>
      </c>
      <c r="I3" s="2">
        <f t="shared" si="0"/>
        <v>0</v>
      </c>
      <c r="J3" s="2">
        <f t="shared" si="0"/>
        <v>0</v>
      </c>
      <c r="K3" s="2">
        <f t="shared" si="1"/>
        <v>0</v>
      </c>
      <c r="L3" s="2">
        <f t="shared" si="2"/>
        <v>0</v>
      </c>
      <c r="M3" s="11">
        <v>0</v>
      </c>
      <c r="N3" s="12">
        <v>0</v>
      </c>
      <c r="O3" s="12">
        <v>0</v>
      </c>
      <c r="P3" s="13">
        <v>0</v>
      </c>
    </row>
    <row r="4" spans="1:16" x14ac:dyDescent="0.25">
      <c r="A4">
        <v>3</v>
      </c>
      <c r="B4">
        <v>2030</v>
      </c>
      <c r="C4" s="1">
        <v>0</v>
      </c>
      <c r="D4" s="1">
        <v>0</v>
      </c>
      <c r="E4" s="1">
        <v>0</v>
      </c>
      <c r="F4" s="1">
        <v>0</v>
      </c>
      <c r="G4" s="2">
        <v>0.08</v>
      </c>
      <c r="H4" s="2">
        <v>0.3</v>
      </c>
      <c r="I4" s="2">
        <f t="shared" si="0"/>
        <v>0</v>
      </c>
      <c r="J4" s="2">
        <f t="shared" si="0"/>
        <v>0</v>
      </c>
      <c r="K4" s="2">
        <f t="shared" si="1"/>
        <v>0</v>
      </c>
      <c r="L4" s="2">
        <f t="shared" si="2"/>
        <v>0</v>
      </c>
      <c r="M4" s="11">
        <v>0</v>
      </c>
      <c r="N4" s="12">
        <v>0</v>
      </c>
      <c r="O4" s="12">
        <v>0</v>
      </c>
      <c r="P4" s="13">
        <v>0</v>
      </c>
    </row>
    <row r="5" spans="1:16" x14ac:dyDescent="0.25">
      <c r="A5">
        <v>4</v>
      </c>
      <c r="B5">
        <v>2030</v>
      </c>
      <c r="C5" s="1">
        <v>0</v>
      </c>
      <c r="D5" s="1">
        <v>0</v>
      </c>
      <c r="E5" s="1">
        <v>0</v>
      </c>
      <c r="F5" s="1">
        <v>0</v>
      </c>
      <c r="G5" s="2">
        <v>0.08</v>
      </c>
      <c r="H5" s="2">
        <v>0.3</v>
      </c>
      <c r="I5" s="2">
        <f t="shared" si="0"/>
        <v>0</v>
      </c>
      <c r="J5" s="2">
        <f t="shared" si="0"/>
        <v>0</v>
      </c>
      <c r="K5" s="2">
        <f t="shared" si="1"/>
        <v>0</v>
      </c>
      <c r="L5" s="2">
        <f t="shared" si="2"/>
        <v>0</v>
      </c>
      <c r="M5" s="11">
        <v>0</v>
      </c>
      <c r="N5" s="12">
        <v>0</v>
      </c>
      <c r="O5" s="12">
        <v>0</v>
      </c>
      <c r="P5" s="13">
        <v>0</v>
      </c>
    </row>
    <row r="6" spans="1:16" x14ac:dyDescent="0.25">
      <c r="A6">
        <v>5</v>
      </c>
      <c r="B6">
        <v>2030</v>
      </c>
      <c r="C6" s="1">
        <v>0</v>
      </c>
      <c r="D6" s="1">
        <v>0</v>
      </c>
      <c r="E6" s="1">
        <v>0</v>
      </c>
      <c r="F6" s="1">
        <v>0</v>
      </c>
      <c r="G6" s="2">
        <v>0.08</v>
      </c>
      <c r="H6" s="2">
        <v>0.3</v>
      </c>
      <c r="I6" s="2">
        <f t="shared" si="0"/>
        <v>0</v>
      </c>
      <c r="J6" s="2">
        <f t="shared" si="0"/>
        <v>0</v>
      </c>
      <c r="K6" s="2">
        <f t="shared" si="1"/>
        <v>0</v>
      </c>
      <c r="L6" s="2">
        <f t="shared" si="2"/>
        <v>0</v>
      </c>
      <c r="M6" s="11">
        <v>0</v>
      </c>
      <c r="N6" s="12">
        <v>0</v>
      </c>
      <c r="O6" s="12">
        <v>0</v>
      </c>
      <c r="P6" s="13">
        <v>0</v>
      </c>
    </row>
    <row r="7" spans="1:16" x14ac:dyDescent="0.25">
      <c r="A7">
        <v>6</v>
      </c>
      <c r="B7">
        <v>2030</v>
      </c>
      <c r="C7" s="1">
        <v>0</v>
      </c>
      <c r="D7" s="1">
        <v>0</v>
      </c>
      <c r="E7" s="1">
        <v>0</v>
      </c>
      <c r="F7" s="1">
        <v>0</v>
      </c>
      <c r="G7" s="2">
        <v>0.08</v>
      </c>
      <c r="H7" s="2">
        <v>0.3</v>
      </c>
      <c r="I7" s="2">
        <f t="shared" si="0"/>
        <v>0</v>
      </c>
      <c r="J7" s="2">
        <f t="shared" si="0"/>
        <v>0</v>
      </c>
      <c r="K7" s="2">
        <f t="shared" si="1"/>
        <v>0</v>
      </c>
      <c r="L7" s="2">
        <f t="shared" si="2"/>
        <v>0</v>
      </c>
      <c r="M7" s="11">
        <v>0</v>
      </c>
      <c r="N7" s="12">
        <v>0</v>
      </c>
      <c r="O7" s="12">
        <v>0</v>
      </c>
      <c r="P7" s="13">
        <v>0</v>
      </c>
    </row>
    <row r="8" spans="1:16" x14ac:dyDescent="0.25">
      <c r="A8">
        <v>7</v>
      </c>
      <c r="B8">
        <v>2030</v>
      </c>
      <c r="C8" s="1">
        <v>0</v>
      </c>
      <c r="D8" s="1">
        <v>0</v>
      </c>
      <c r="E8" s="1">
        <v>0</v>
      </c>
      <c r="F8" s="1">
        <v>0</v>
      </c>
      <c r="G8" s="2">
        <v>0.08</v>
      </c>
      <c r="H8" s="2">
        <v>0.3</v>
      </c>
      <c r="I8" s="2">
        <f t="shared" si="0"/>
        <v>0</v>
      </c>
      <c r="J8" s="2">
        <f t="shared" si="0"/>
        <v>0</v>
      </c>
      <c r="K8" s="2">
        <f t="shared" si="1"/>
        <v>0</v>
      </c>
      <c r="L8" s="2">
        <f>K8-J8+I8</f>
        <v>0</v>
      </c>
      <c r="M8" s="11">
        <v>0</v>
      </c>
      <c r="N8" s="12">
        <v>0</v>
      </c>
      <c r="O8" s="12">
        <v>0</v>
      </c>
      <c r="P8" s="13">
        <v>0</v>
      </c>
    </row>
    <row r="9" spans="1:16" x14ac:dyDescent="0.25">
      <c r="A9">
        <v>8</v>
      </c>
      <c r="B9">
        <v>2030</v>
      </c>
      <c r="C9" s="1">
        <v>0</v>
      </c>
      <c r="D9" s="1">
        <v>0</v>
      </c>
      <c r="E9" s="1">
        <v>0</v>
      </c>
      <c r="F9" s="1">
        <v>0</v>
      </c>
      <c r="G9" s="2">
        <v>0.08</v>
      </c>
      <c r="H9" s="2">
        <v>0.3</v>
      </c>
      <c r="I9" s="2">
        <f t="shared" si="0"/>
        <v>0</v>
      </c>
      <c r="J9" s="2">
        <f t="shared" si="0"/>
        <v>0</v>
      </c>
      <c r="K9" s="2">
        <f t="shared" si="1"/>
        <v>0</v>
      </c>
      <c r="L9" s="2">
        <f>K9-J9+I9</f>
        <v>0</v>
      </c>
      <c r="M9" s="11">
        <v>0</v>
      </c>
      <c r="N9" s="12">
        <v>0</v>
      </c>
      <c r="O9" s="12">
        <v>0</v>
      </c>
      <c r="P9" s="13">
        <v>0</v>
      </c>
    </row>
    <row r="10" spans="1:16" x14ac:dyDescent="0.25">
      <c r="A10">
        <v>9</v>
      </c>
      <c r="B10">
        <v>2030</v>
      </c>
      <c r="C10" s="1">
        <v>0</v>
      </c>
      <c r="D10" s="1">
        <v>0</v>
      </c>
      <c r="E10" s="1">
        <v>0</v>
      </c>
      <c r="F10" s="1">
        <v>0</v>
      </c>
      <c r="G10" s="2">
        <v>0.08</v>
      </c>
      <c r="H10" s="2">
        <v>0.3</v>
      </c>
      <c r="I10" s="2">
        <f t="shared" si="0"/>
        <v>0</v>
      </c>
      <c r="J10" s="2">
        <f t="shared" si="0"/>
        <v>0</v>
      </c>
      <c r="K10" s="2">
        <f t="shared" si="1"/>
        <v>0</v>
      </c>
      <c r="L10" s="2">
        <f t="shared" ref="L10:L13" si="3">K10-J10+I10</f>
        <v>0</v>
      </c>
      <c r="M10" s="11">
        <v>0</v>
      </c>
      <c r="N10" s="12">
        <v>0</v>
      </c>
      <c r="O10" s="12">
        <v>0</v>
      </c>
      <c r="P10" s="13">
        <v>0</v>
      </c>
    </row>
    <row r="11" spans="1:16" x14ac:dyDescent="0.25">
      <c r="A11">
        <v>10</v>
      </c>
      <c r="B11">
        <v>2030</v>
      </c>
      <c r="C11" s="1">
        <v>0</v>
      </c>
      <c r="D11" s="1">
        <v>0</v>
      </c>
      <c r="E11" s="1">
        <v>0</v>
      </c>
      <c r="F11" s="1">
        <v>0</v>
      </c>
      <c r="G11" s="2">
        <v>0.08</v>
      </c>
      <c r="H11" s="2">
        <v>0.3</v>
      </c>
      <c r="I11" s="2">
        <f t="shared" si="0"/>
        <v>0</v>
      </c>
      <c r="J11" s="2">
        <f t="shared" si="0"/>
        <v>0</v>
      </c>
      <c r="K11" s="2">
        <f t="shared" si="1"/>
        <v>0</v>
      </c>
      <c r="L11" s="2">
        <f t="shared" si="3"/>
        <v>0</v>
      </c>
      <c r="M11" s="11">
        <v>0</v>
      </c>
      <c r="N11" s="12">
        <v>0</v>
      </c>
      <c r="O11" s="12">
        <v>0</v>
      </c>
      <c r="P11" s="13">
        <v>0</v>
      </c>
    </row>
    <row r="12" spans="1:16" x14ac:dyDescent="0.25">
      <c r="A12">
        <v>11</v>
      </c>
      <c r="B12">
        <v>2030</v>
      </c>
      <c r="C12" s="1">
        <v>0</v>
      </c>
      <c r="D12" s="1">
        <v>0</v>
      </c>
      <c r="E12" s="1">
        <v>0</v>
      </c>
      <c r="F12" s="1">
        <v>0</v>
      </c>
      <c r="G12" s="2">
        <v>0.08</v>
      </c>
      <c r="H12" s="2">
        <v>0.3</v>
      </c>
      <c r="I12" s="2">
        <f t="shared" si="0"/>
        <v>0</v>
      </c>
      <c r="J12" s="2">
        <f t="shared" si="0"/>
        <v>0</v>
      </c>
      <c r="K12" s="2">
        <f t="shared" si="1"/>
        <v>0</v>
      </c>
      <c r="L12" s="2">
        <f t="shared" si="3"/>
        <v>0</v>
      </c>
      <c r="M12" s="11">
        <v>0</v>
      </c>
      <c r="N12" s="12">
        <v>0</v>
      </c>
      <c r="O12" s="12">
        <v>0</v>
      </c>
      <c r="P12" s="13">
        <v>0</v>
      </c>
    </row>
    <row r="13" spans="1:16" x14ac:dyDescent="0.25">
      <c r="A13">
        <v>12</v>
      </c>
      <c r="B13">
        <v>2030</v>
      </c>
      <c r="C13" s="1">
        <v>0</v>
      </c>
      <c r="D13" s="1">
        <v>0</v>
      </c>
      <c r="E13" s="1">
        <v>0</v>
      </c>
      <c r="F13" s="1">
        <v>0</v>
      </c>
      <c r="G13" s="2">
        <v>0.08</v>
      </c>
      <c r="H13" s="2">
        <v>0.3</v>
      </c>
      <c r="I13" s="2">
        <f t="shared" si="0"/>
        <v>0</v>
      </c>
      <c r="J13" s="2">
        <f t="shared" si="0"/>
        <v>0</v>
      </c>
      <c r="K13" s="2">
        <f t="shared" si="1"/>
        <v>0</v>
      </c>
      <c r="L13" s="2">
        <f t="shared" si="3"/>
        <v>0</v>
      </c>
      <c r="M13" s="11">
        <v>0</v>
      </c>
      <c r="N13" s="12">
        <v>0</v>
      </c>
      <c r="O13" s="12">
        <v>0</v>
      </c>
      <c r="P13" s="13">
        <v>0</v>
      </c>
    </row>
    <row r="14" spans="1:16" ht="15.75" thickBot="1" x14ac:dyDescent="0.3">
      <c r="A14" s="3" t="s">
        <v>12</v>
      </c>
      <c r="B14" s="4">
        <v>2030</v>
      </c>
      <c r="C14" s="5">
        <f>SUBTOTAL(109,C2:C13)</f>
        <v>0</v>
      </c>
      <c r="D14" s="5">
        <f>SUBTOTAL(109,D2:D13)</f>
        <v>0</v>
      </c>
      <c r="E14" s="5">
        <f t="shared" ref="E14:F14" si="4">SUBTOTAL(109,E2:E13)</f>
        <v>0</v>
      </c>
      <c r="F14" s="5">
        <f t="shared" si="4"/>
        <v>0</v>
      </c>
      <c r="G14" s="6"/>
      <c r="H14" s="6"/>
      <c r="I14" s="6">
        <f>SUBTOTAL(109,I2:I13)</f>
        <v>0</v>
      </c>
      <c r="J14" s="6">
        <f t="shared" ref="J14:L14" si="5">SUBTOTAL(109,J2:J13)</f>
        <v>0</v>
      </c>
      <c r="K14" s="6">
        <f t="shared" si="5"/>
        <v>0</v>
      </c>
      <c r="L14" s="6">
        <f t="shared" si="5"/>
        <v>0</v>
      </c>
      <c r="M14" s="14" cm="1">
        <f t="array" ref="M14">AVERAGE(IF(M2:M13&lt;&gt;0,M2:M13,0))</f>
        <v>0</v>
      </c>
      <c r="N14" s="15" cm="1">
        <f t="array" ref="N14">AVERAGE(IF(N2:N13&lt;&gt;0,N2:N13,0))</f>
        <v>0</v>
      </c>
      <c r="O14" s="15" cm="1">
        <f t="array" ref="O14">AVERAGE(IF(O2:O13&lt;&gt;0,O2:O13,0))</f>
        <v>0</v>
      </c>
      <c r="P14" s="16" cm="1">
        <f t="array" ref="P14">AVERAGE(IF(P2:P13&lt;&gt;0,P2:P13,0))</f>
        <v>0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2116A-903B-4CB5-969A-FF5B533AF857}">
  <dimension ref="A1:P14"/>
  <sheetViews>
    <sheetView workbookViewId="0">
      <selection activeCell="I25" sqref="I25"/>
    </sheetView>
  </sheetViews>
  <sheetFormatPr baseColWidth="10" defaultColWidth="9.140625" defaultRowHeight="15" x14ac:dyDescent="0.25"/>
  <cols>
    <col min="3" max="3" width="13.7109375" customWidth="1"/>
    <col min="4" max="4" width="11" customWidth="1"/>
    <col min="5" max="5" width="20.140625" bestFit="1" customWidth="1"/>
    <col min="6" max="6" width="12.28515625" customWidth="1"/>
    <col min="7" max="7" width="10.42578125" customWidth="1"/>
    <col min="8" max="8" width="10.140625" customWidth="1"/>
    <col min="9" max="9" width="19.28515625" customWidth="1"/>
    <col min="10" max="10" width="15.28515625" customWidth="1"/>
    <col min="11" max="11" width="18.42578125" customWidth="1"/>
    <col min="12" max="12" width="12.85546875" customWidth="1"/>
    <col min="13" max="13" width="17" style="7" bestFit="1" customWidth="1"/>
    <col min="14" max="14" width="10.85546875" style="7" bestFit="1" customWidth="1"/>
    <col min="15" max="15" width="14.85546875" style="7" bestFit="1" customWidth="1"/>
    <col min="16" max="16" width="12.7109375" style="7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10</v>
      </c>
      <c r="H1" t="s">
        <v>11</v>
      </c>
      <c r="I1" t="s">
        <v>6</v>
      </c>
      <c r="J1" t="s">
        <v>7</v>
      </c>
      <c r="K1" t="s">
        <v>8</v>
      </c>
      <c r="L1" t="s">
        <v>9</v>
      </c>
      <c r="M1" s="8" t="s">
        <v>13</v>
      </c>
      <c r="N1" s="9" t="s">
        <v>14</v>
      </c>
      <c r="O1" s="9" t="s">
        <v>15</v>
      </c>
      <c r="P1" s="10" t="s">
        <v>16</v>
      </c>
    </row>
    <row r="2" spans="1:16" x14ac:dyDescent="0.25">
      <c r="A2">
        <v>1</v>
      </c>
      <c r="B2">
        <v>2030</v>
      </c>
      <c r="C2" s="1">
        <v>0</v>
      </c>
      <c r="D2" s="1">
        <v>0</v>
      </c>
      <c r="E2" s="1">
        <v>0</v>
      </c>
      <c r="F2" s="1">
        <v>0</v>
      </c>
      <c r="G2" s="2">
        <v>0.08</v>
      </c>
      <c r="H2" s="2">
        <v>0.3</v>
      </c>
      <c r="I2" s="2">
        <f t="shared" ref="I2:J13" si="0">G2*C2</f>
        <v>0</v>
      </c>
      <c r="J2" s="2">
        <f t="shared" si="0"/>
        <v>0</v>
      </c>
      <c r="K2" s="2">
        <f t="shared" ref="K2:K13" si="1">H2*F2</f>
        <v>0</v>
      </c>
      <c r="L2" s="2">
        <f t="shared" ref="L2:L7" si="2">K2-J2+I2</f>
        <v>0</v>
      </c>
      <c r="M2" s="11">
        <v>0</v>
      </c>
      <c r="N2" s="12">
        <v>0</v>
      </c>
      <c r="O2" s="12">
        <v>0</v>
      </c>
      <c r="P2" s="13">
        <v>0</v>
      </c>
    </row>
    <row r="3" spans="1:16" x14ac:dyDescent="0.25">
      <c r="A3">
        <v>2</v>
      </c>
      <c r="B3">
        <v>2030</v>
      </c>
      <c r="C3" s="1">
        <v>0</v>
      </c>
      <c r="D3" s="1">
        <v>0</v>
      </c>
      <c r="E3" s="1">
        <v>0</v>
      </c>
      <c r="F3" s="1">
        <v>0</v>
      </c>
      <c r="G3" s="2">
        <v>0.08</v>
      </c>
      <c r="H3" s="2">
        <v>0.3</v>
      </c>
      <c r="I3" s="2">
        <f t="shared" si="0"/>
        <v>0</v>
      </c>
      <c r="J3" s="2">
        <f t="shared" si="0"/>
        <v>0</v>
      </c>
      <c r="K3" s="2">
        <f t="shared" si="1"/>
        <v>0</v>
      </c>
      <c r="L3" s="2">
        <f t="shared" si="2"/>
        <v>0</v>
      </c>
      <c r="M3" s="11">
        <v>0</v>
      </c>
      <c r="N3" s="12">
        <v>0</v>
      </c>
      <c r="O3" s="12">
        <v>0</v>
      </c>
      <c r="P3" s="13">
        <v>0</v>
      </c>
    </row>
    <row r="4" spans="1:16" x14ac:dyDescent="0.25">
      <c r="A4">
        <v>3</v>
      </c>
      <c r="B4">
        <v>2030</v>
      </c>
      <c r="C4" s="1">
        <v>0</v>
      </c>
      <c r="D4" s="1">
        <v>0</v>
      </c>
      <c r="E4" s="1">
        <v>0</v>
      </c>
      <c r="F4" s="1">
        <v>0</v>
      </c>
      <c r="G4" s="2">
        <v>0.08</v>
      </c>
      <c r="H4" s="2">
        <v>0.3</v>
      </c>
      <c r="I4" s="2">
        <f t="shared" si="0"/>
        <v>0</v>
      </c>
      <c r="J4" s="2">
        <f t="shared" si="0"/>
        <v>0</v>
      </c>
      <c r="K4" s="2">
        <f t="shared" si="1"/>
        <v>0</v>
      </c>
      <c r="L4" s="2">
        <f t="shared" si="2"/>
        <v>0</v>
      </c>
      <c r="M4" s="11">
        <v>0</v>
      </c>
      <c r="N4" s="12">
        <v>0</v>
      </c>
      <c r="O4" s="12">
        <v>0</v>
      </c>
      <c r="P4" s="13">
        <v>0</v>
      </c>
    </row>
    <row r="5" spans="1:16" x14ac:dyDescent="0.25">
      <c r="A5">
        <v>4</v>
      </c>
      <c r="B5">
        <v>2030</v>
      </c>
      <c r="C5" s="1">
        <v>0</v>
      </c>
      <c r="D5" s="1">
        <v>0</v>
      </c>
      <c r="E5" s="1">
        <v>0</v>
      </c>
      <c r="F5" s="1">
        <v>0</v>
      </c>
      <c r="G5" s="2">
        <v>0.08</v>
      </c>
      <c r="H5" s="2">
        <v>0.3</v>
      </c>
      <c r="I5" s="2">
        <f t="shared" si="0"/>
        <v>0</v>
      </c>
      <c r="J5" s="2">
        <f t="shared" si="0"/>
        <v>0</v>
      </c>
      <c r="K5" s="2">
        <f t="shared" si="1"/>
        <v>0</v>
      </c>
      <c r="L5" s="2">
        <f t="shared" si="2"/>
        <v>0</v>
      </c>
      <c r="M5" s="11">
        <v>0</v>
      </c>
      <c r="N5" s="12">
        <v>0</v>
      </c>
      <c r="O5" s="12">
        <v>0</v>
      </c>
      <c r="P5" s="13">
        <v>0</v>
      </c>
    </row>
    <row r="6" spans="1:16" x14ac:dyDescent="0.25">
      <c r="A6">
        <v>5</v>
      </c>
      <c r="B6">
        <v>2030</v>
      </c>
      <c r="C6" s="1">
        <v>0</v>
      </c>
      <c r="D6" s="1">
        <v>0</v>
      </c>
      <c r="E6" s="1">
        <v>0</v>
      </c>
      <c r="F6" s="1">
        <v>0</v>
      </c>
      <c r="G6" s="2">
        <v>0.08</v>
      </c>
      <c r="H6" s="2">
        <v>0.3</v>
      </c>
      <c r="I6" s="2">
        <f t="shared" si="0"/>
        <v>0</v>
      </c>
      <c r="J6" s="2">
        <f t="shared" si="0"/>
        <v>0</v>
      </c>
      <c r="K6" s="2">
        <f t="shared" si="1"/>
        <v>0</v>
      </c>
      <c r="L6" s="2">
        <f t="shared" si="2"/>
        <v>0</v>
      </c>
      <c r="M6" s="11">
        <v>0</v>
      </c>
      <c r="N6" s="12">
        <v>0</v>
      </c>
      <c r="O6" s="12">
        <v>0</v>
      </c>
      <c r="P6" s="13">
        <v>0</v>
      </c>
    </row>
    <row r="7" spans="1:16" x14ac:dyDescent="0.25">
      <c r="A7">
        <v>6</v>
      </c>
      <c r="B7">
        <v>2030</v>
      </c>
      <c r="C7" s="1">
        <v>0</v>
      </c>
      <c r="D7" s="1">
        <v>0</v>
      </c>
      <c r="E7" s="1">
        <v>0</v>
      </c>
      <c r="F7" s="1">
        <v>0</v>
      </c>
      <c r="G7" s="2">
        <v>0.08</v>
      </c>
      <c r="H7" s="2">
        <v>0.3</v>
      </c>
      <c r="I7" s="2">
        <f t="shared" si="0"/>
        <v>0</v>
      </c>
      <c r="J7" s="2">
        <f t="shared" si="0"/>
        <v>0</v>
      </c>
      <c r="K7" s="2">
        <f t="shared" si="1"/>
        <v>0</v>
      </c>
      <c r="L7" s="2">
        <f t="shared" si="2"/>
        <v>0</v>
      </c>
      <c r="M7" s="11">
        <v>0</v>
      </c>
      <c r="N7" s="12">
        <v>0</v>
      </c>
      <c r="O7" s="12">
        <v>0</v>
      </c>
      <c r="P7" s="13">
        <v>0</v>
      </c>
    </row>
    <row r="8" spans="1:16" x14ac:dyDescent="0.25">
      <c r="A8">
        <v>7</v>
      </c>
      <c r="B8">
        <v>2030</v>
      </c>
      <c r="C8" s="1">
        <v>0</v>
      </c>
      <c r="D8" s="1">
        <v>0</v>
      </c>
      <c r="E8" s="1">
        <v>0</v>
      </c>
      <c r="F8" s="1">
        <v>0</v>
      </c>
      <c r="G8" s="2">
        <v>0.08</v>
      </c>
      <c r="H8" s="2">
        <v>0.3</v>
      </c>
      <c r="I8" s="2">
        <f t="shared" si="0"/>
        <v>0</v>
      </c>
      <c r="J8" s="2">
        <f t="shared" si="0"/>
        <v>0</v>
      </c>
      <c r="K8" s="2">
        <f t="shared" si="1"/>
        <v>0</v>
      </c>
      <c r="L8" s="2">
        <f>K8-J8+I8</f>
        <v>0</v>
      </c>
      <c r="M8" s="11">
        <v>0</v>
      </c>
      <c r="N8" s="12">
        <v>0</v>
      </c>
      <c r="O8" s="12">
        <v>0</v>
      </c>
      <c r="P8" s="13">
        <v>0</v>
      </c>
    </row>
    <row r="9" spans="1:16" x14ac:dyDescent="0.25">
      <c r="A9">
        <v>8</v>
      </c>
      <c r="B9">
        <v>2030</v>
      </c>
      <c r="C9" s="1">
        <v>0</v>
      </c>
      <c r="D9" s="1">
        <v>0</v>
      </c>
      <c r="E9" s="1">
        <v>0</v>
      </c>
      <c r="F9" s="1">
        <v>0</v>
      </c>
      <c r="G9" s="2">
        <v>0.08</v>
      </c>
      <c r="H9" s="2">
        <v>0.3</v>
      </c>
      <c r="I9" s="2">
        <f t="shared" si="0"/>
        <v>0</v>
      </c>
      <c r="J9" s="2">
        <f t="shared" si="0"/>
        <v>0</v>
      </c>
      <c r="K9" s="2">
        <f t="shared" si="1"/>
        <v>0</v>
      </c>
      <c r="L9" s="2">
        <f>K9-J9+I9</f>
        <v>0</v>
      </c>
      <c r="M9" s="11">
        <v>0</v>
      </c>
      <c r="N9" s="12">
        <v>0</v>
      </c>
      <c r="O9" s="12">
        <v>0</v>
      </c>
      <c r="P9" s="13">
        <v>0</v>
      </c>
    </row>
    <row r="10" spans="1:16" x14ac:dyDescent="0.25">
      <c r="A10">
        <v>9</v>
      </c>
      <c r="B10">
        <v>2030</v>
      </c>
      <c r="C10" s="1">
        <v>0</v>
      </c>
      <c r="D10" s="1">
        <v>0</v>
      </c>
      <c r="E10" s="1">
        <v>0</v>
      </c>
      <c r="F10" s="1">
        <v>0</v>
      </c>
      <c r="G10" s="2">
        <v>0.08</v>
      </c>
      <c r="H10" s="2">
        <v>0.3</v>
      </c>
      <c r="I10" s="2">
        <f t="shared" si="0"/>
        <v>0</v>
      </c>
      <c r="J10" s="2">
        <f t="shared" si="0"/>
        <v>0</v>
      </c>
      <c r="K10" s="2">
        <f t="shared" si="1"/>
        <v>0</v>
      </c>
      <c r="L10" s="2">
        <f t="shared" ref="L10:L13" si="3">K10-J10+I10</f>
        <v>0</v>
      </c>
      <c r="M10" s="11">
        <v>0</v>
      </c>
      <c r="N10" s="12">
        <v>0</v>
      </c>
      <c r="O10" s="12">
        <v>0</v>
      </c>
      <c r="P10" s="13">
        <v>0</v>
      </c>
    </row>
    <row r="11" spans="1:16" x14ac:dyDescent="0.25">
      <c r="A11">
        <v>10</v>
      </c>
      <c r="B11">
        <v>2030</v>
      </c>
      <c r="C11" s="1">
        <v>0</v>
      </c>
      <c r="D11" s="1">
        <v>0</v>
      </c>
      <c r="E11" s="1">
        <v>0</v>
      </c>
      <c r="F11" s="1">
        <v>0</v>
      </c>
      <c r="G11" s="2">
        <v>0.08</v>
      </c>
      <c r="H11" s="2">
        <v>0.3</v>
      </c>
      <c r="I11" s="2">
        <f t="shared" si="0"/>
        <v>0</v>
      </c>
      <c r="J11" s="2">
        <f t="shared" si="0"/>
        <v>0</v>
      </c>
      <c r="K11" s="2">
        <f t="shared" si="1"/>
        <v>0</v>
      </c>
      <c r="L11" s="2">
        <f t="shared" si="3"/>
        <v>0</v>
      </c>
      <c r="M11" s="11">
        <v>0</v>
      </c>
      <c r="N11" s="12">
        <v>0</v>
      </c>
      <c r="O11" s="12">
        <v>0</v>
      </c>
      <c r="P11" s="13">
        <v>0</v>
      </c>
    </row>
    <row r="12" spans="1:16" x14ac:dyDescent="0.25">
      <c r="A12">
        <v>11</v>
      </c>
      <c r="B12">
        <v>2030</v>
      </c>
      <c r="C12" s="1">
        <v>0</v>
      </c>
      <c r="D12" s="1">
        <v>0</v>
      </c>
      <c r="E12" s="1">
        <v>0</v>
      </c>
      <c r="F12" s="1">
        <v>0</v>
      </c>
      <c r="G12" s="2">
        <v>0.08</v>
      </c>
      <c r="H12" s="2">
        <v>0.3</v>
      </c>
      <c r="I12" s="2">
        <f t="shared" si="0"/>
        <v>0</v>
      </c>
      <c r="J12" s="2">
        <f t="shared" si="0"/>
        <v>0</v>
      </c>
      <c r="K12" s="2">
        <f t="shared" si="1"/>
        <v>0</v>
      </c>
      <c r="L12" s="2">
        <f t="shared" si="3"/>
        <v>0</v>
      </c>
      <c r="M12" s="11">
        <v>0</v>
      </c>
      <c r="N12" s="12">
        <v>0</v>
      </c>
      <c r="O12" s="12">
        <v>0</v>
      </c>
      <c r="P12" s="13">
        <v>0</v>
      </c>
    </row>
    <row r="13" spans="1:16" x14ac:dyDescent="0.25">
      <c r="A13">
        <v>12</v>
      </c>
      <c r="B13">
        <v>2030</v>
      </c>
      <c r="C13" s="1">
        <v>0</v>
      </c>
      <c r="D13" s="1">
        <v>0</v>
      </c>
      <c r="E13" s="1">
        <v>0</v>
      </c>
      <c r="F13" s="1">
        <v>0</v>
      </c>
      <c r="G13" s="2">
        <v>0.08</v>
      </c>
      <c r="H13" s="2">
        <v>0.3</v>
      </c>
      <c r="I13" s="2">
        <f t="shared" si="0"/>
        <v>0</v>
      </c>
      <c r="J13" s="2">
        <f t="shared" si="0"/>
        <v>0</v>
      </c>
      <c r="K13" s="2">
        <f t="shared" si="1"/>
        <v>0</v>
      </c>
      <c r="L13" s="2">
        <f t="shared" si="3"/>
        <v>0</v>
      </c>
      <c r="M13" s="11">
        <v>0</v>
      </c>
      <c r="N13" s="12">
        <v>0</v>
      </c>
      <c r="O13" s="12">
        <v>0</v>
      </c>
      <c r="P13" s="13">
        <v>0</v>
      </c>
    </row>
    <row r="14" spans="1:16" ht="15.75" thickBot="1" x14ac:dyDescent="0.3">
      <c r="A14" s="3" t="s">
        <v>12</v>
      </c>
      <c r="B14" s="4">
        <v>2030</v>
      </c>
      <c r="C14" s="5">
        <f>SUBTOTAL(109,C2:C13)</f>
        <v>0</v>
      </c>
      <c r="D14" s="5">
        <f>SUBTOTAL(109,D2:D13)</f>
        <v>0</v>
      </c>
      <c r="E14" s="5">
        <f t="shared" ref="E14:F14" si="4">SUBTOTAL(109,E2:E13)</f>
        <v>0</v>
      </c>
      <c r="F14" s="5">
        <f t="shared" si="4"/>
        <v>0</v>
      </c>
      <c r="G14" s="6"/>
      <c r="H14" s="6"/>
      <c r="I14" s="6">
        <f>SUBTOTAL(109,I2:I13)</f>
        <v>0</v>
      </c>
      <c r="J14" s="6">
        <f t="shared" ref="J14:L14" si="5">SUBTOTAL(109,J2:J13)</f>
        <v>0</v>
      </c>
      <c r="K14" s="6">
        <f t="shared" si="5"/>
        <v>0</v>
      </c>
      <c r="L14" s="6">
        <f t="shared" si="5"/>
        <v>0</v>
      </c>
      <c r="M14" s="14" cm="1">
        <f t="array" ref="M14">AVERAGE(IF(M2:M13&lt;&gt;0,M2:M13,0))</f>
        <v>0</v>
      </c>
      <c r="N14" s="15" cm="1">
        <f t="array" ref="N14">AVERAGE(IF(N2:N13&lt;&gt;0,N2:N13,0))</f>
        <v>0</v>
      </c>
      <c r="O14" s="15" cm="1">
        <f t="array" ref="O14">AVERAGE(IF(O2:O13&lt;&gt;0,O2:O13,0))</f>
        <v>0</v>
      </c>
      <c r="P14" s="16" cm="1">
        <f t="array" ref="P14">AVERAGE(IF(P2:P13&lt;&gt;0,P2:P13,0))</f>
        <v>0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C8EE5-AE96-4798-B223-24C2FB22AED8}">
  <dimension ref="A1:X23"/>
  <sheetViews>
    <sheetView topLeftCell="D1" workbookViewId="0">
      <selection activeCell="T17" sqref="T17"/>
    </sheetView>
  </sheetViews>
  <sheetFormatPr baseColWidth="10" defaultColWidth="9.140625" defaultRowHeight="15" x14ac:dyDescent="0.25"/>
  <cols>
    <col min="1" max="1" width="8.85546875" bestFit="1" customWidth="1"/>
    <col min="2" max="2" width="5" bestFit="1" customWidth="1"/>
    <col min="3" max="3" width="11.42578125" customWidth="1"/>
    <col min="4" max="4" width="11" customWidth="1"/>
    <col min="5" max="5" width="11.28515625" customWidth="1"/>
    <col min="6" max="6" width="14.42578125" customWidth="1"/>
    <col min="7" max="7" width="8.140625" style="20" customWidth="1"/>
    <col min="8" max="8" width="7.85546875" customWidth="1"/>
    <col min="9" max="9" width="13.140625" customWidth="1"/>
    <col min="10" max="10" width="9.140625" customWidth="1"/>
    <col min="11" max="11" width="12.28515625" customWidth="1"/>
    <col min="12" max="12" width="9.5703125" bestFit="1" customWidth="1"/>
    <col min="13" max="13" width="14.42578125" style="7" customWidth="1"/>
    <col min="14" max="14" width="8.85546875" style="7" customWidth="1"/>
    <col min="15" max="15" width="11.7109375" style="7" customWidth="1"/>
    <col min="16" max="16" width="10.28515625" style="7" customWidth="1"/>
    <col min="17" max="17" width="10.42578125" customWidth="1"/>
    <col min="18" max="18" width="10.28515625" customWidth="1"/>
    <col min="19" max="19" width="10" customWidth="1"/>
    <col min="20" max="20" width="12.28515625" customWidth="1"/>
    <col min="21" max="21" width="12.7109375" bestFit="1" customWidth="1"/>
    <col min="22" max="22" width="10.140625" customWidth="1"/>
    <col min="23" max="23" width="10" style="32" customWidth="1"/>
    <col min="24" max="24" width="12.5703125" style="2" bestFit="1" customWidth="1"/>
  </cols>
  <sheetData>
    <row r="1" spans="1:24" ht="45" x14ac:dyDescent="0.25">
      <c r="A1" t="s">
        <v>39</v>
      </c>
      <c r="B1" t="s">
        <v>40</v>
      </c>
      <c r="C1" s="25" t="s">
        <v>42</v>
      </c>
      <c r="D1" s="25" t="s">
        <v>43</v>
      </c>
      <c r="E1" s="25" t="s">
        <v>44</v>
      </c>
      <c r="F1" s="25" t="s">
        <v>45</v>
      </c>
      <c r="G1" s="26" t="s">
        <v>46</v>
      </c>
      <c r="H1" s="25" t="s">
        <v>47</v>
      </c>
      <c r="I1" s="25" t="s">
        <v>48</v>
      </c>
      <c r="J1" s="25" t="s">
        <v>49</v>
      </c>
      <c r="K1" s="25" t="s">
        <v>50</v>
      </c>
      <c r="L1" s="25" t="s">
        <v>51</v>
      </c>
      <c r="M1" s="27" t="s">
        <v>52</v>
      </c>
      <c r="N1" s="28" t="s">
        <v>53</v>
      </c>
      <c r="O1" s="28" t="s">
        <v>54</v>
      </c>
      <c r="P1" s="29" t="s">
        <v>55</v>
      </c>
      <c r="Q1" s="25" t="s">
        <v>60</v>
      </c>
      <c r="R1" s="25" t="s">
        <v>61</v>
      </c>
      <c r="S1" s="25" t="s">
        <v>56</v>
      </c>
      <c r="T1" s="25" t="s">
        <v>57</v>
      </c>
      <c r="U1" s="25" t="s">
        <v>41</v>
      </c>
      <c r="V1" s="25" t="s">
        <v>62</v>
      </c>
      <c r="W1" s="31" t="s">
        <v>58</v>
      </c>
      <c r="X1" s="30" t="s">
        <v>59</v>
      </c>
    </row>
    <row r="2" spans="1:24" x14ac:dyDescent="0.25">
      <c r="A2">
        <v>1</v>
      </c>
      <c r="B2">
        <v>2021</v>
      </c>
      <c r="C2" s="1">
        <v>1.6</v>
      </c>
      <c r="D2" s="1">
        <v>258.92</v>
      </c>
      <c r="E2" s="1">
        <v>60.75</v>
      </c>
      <c r="F2" s="1">
        <v>306.62</v>
      </c>
      <c r="G2" s="20">
        <v>8.8999999999999996E-2</v>
      </c>
      <c r="H2" s="2">
        <v>0.3</v>
      </c>
      <c r="I2" s="2">
        <f t="shared" ref="I2:I13" si="0">G2*C2</f>
        <v>0.1424</v>
      </c>
      <c r="J2" s="2">
        <f t="shared" ref="J2:J13" si="1">H2*D2</f>
        <v>77.676000000000002</v>
      </c>
      <c r="K2" s="2">
        <f t="shared" ref="K2:K5" si="2">H2*F2</f>
        <v>91.986000000000004</v>
      </c>
      <c r="L2" s="2">
        <f t="shared" ref="L2:L5" si="3">K2-J2+I2</f>
        <v>14.452400000000003</v>
      </c>
      <c r="M2" s="11">
        <v>0.97</v>
      </c>
      <c r="N2" s="12">
        <v>0.16</v>
      </c>
      <c r="O2" s="12">
        <v>0.03</v>
      </c>
      <c r="P2" s="13">
        <v>0.84</v>
      </c>
      <c r="Q2">
        <v>35151</v>
      </c>
      <c r="R2">
        <v>36072</v>
      </c>
      <c r="S2">
        <f>Tabelle13[[#This Row],[Gaszähler Ende
m³]]-Tabelle13[[#This Row],[Gaszähler Start
m³]]</f>
        <v>921</v>
      </c>
      <c r="T2">
        <v>0.91869999999999996</v>
      </c>
      <c r="U2">
        <v>11.273</v>
      </c>
      <c r="V2">
        <f>ROUND(Tabelle13[[#This Row],[Verbrauch
m³]]*Tabelle13[[#This Row],[Zustandszahl
fix]]*Tabelle13[[#This Row],[Brennwert 
kWh/m³]],0)</f>
        <v>9538</v>
      </c>
      <c r="W2" s="32">
        <v>5.7770000000000002E-2</v>
      </c>
      <c r="X2" s="2">
        <f>Tabelle13[[#This Row],[Verbrauch Gas
kWh]]*Tabelle13[[#This Row],[Preis kWh
€]]</f>
        <v>551.01026000000002</v>
      </c>
    </row>
    <row r="3" spans="1:24" x14ac:dyDescent="0.25">
      <c r="A3">
        <v>2</v>
      </c>
      <c r="B3">
        <v>2021</v>
      </c>
      <c r="C3" s="1">
        <v>163.87</v>
      </c>
      <c r="D3" s="1">
        <v>115.65</v>
      </c>
      <c r="E3" s="1">
        <v>337.96</v>
      </c>
      <c r="F3" s="1">
        <v>244.96</v>
      </c>
      <c r="G3" s="20">
        <v>8.8999999999999996E-2</v>
      </c>
      <c r="H3" s="2">
        <v>0.3</v>
      </c>
      <c r="I3" s="2">
        <f t="shared" si="0"/>
        <v>14.584429999999999</v>
      </c>
      <c r="J3" s="2">
        <f t="shared" si="1"/>
        <v>34.695</v>
      </c>
      <c r="K3" s="2">
        <f t="shared" si="2"/>
        <v>73.488</v>
      </c>
      <c r="L3" s="2">
        <f t="shared" si="3"/>
        <v>53.377429999999997</v>
      </c>
      <c r="M3" s="11">
        <v>0.44</v>
      </c>
      <c r="N3" s="12">
        <v>0.53</v>
      </c>
      <c r="O3" s="12">
        <v>0.56000000000000005</v>
      </c>
      <c r="P3" s="13">
        <v>0.47</v>
      </c>
      <c r="Q3">
        <f>R2</f>
        <v>36072</v>
      </c>
      <c r="R3">
        <v>36993</v>
      </c>
      <c r="S3">
        <f>Tabelle13[[#This Row],[Gaszähler Ende
m³]]-Tabelle13[[#This Row],[Gaszähler Start
m³]]</f>
        <v>921</v>
      </c>
      <c r="T3">
        <v>0.91869999999999996</v>
      </c>
      <c r="U3">
        <v>11.273</v>
      </c>
      <c r="V3">
        <f>ROUND(Tabelle13[[#This Row],[Verbrauch
m³]]*Tabelle13[[#This Row],[Zustandszahl
fix]]*Tabelle13[[#This Row],[Brennwert 
kWh/m³]],0)</f>
        <v>9538</v>
      </c>
      <c r="W3" s="32">
        <v>5.7770000000000002E-2</v>
      </c>
      <c r="X3" s="2">
        <f>Tabelle13[[#This Row],[Verbrauch Gas
kWh]]*Tabelle13[[#This Row],[Preis kWh
€]]</f>
        <v>551.01026000000002</v>
      </c>
    </row>
    <row r="4" spans="1:24" x14ac:dyDescent="0.25">
      <c r="A4">
        <v>3</v>
      </c>
      <c r="B4">
        <v>2021</v>
      </c>
      <c r="C4" s="1">
        <v>350.44</v>
      </c>
      <c r="D4" s="1">
        <v>14.04</v>
      </c>
      <c r="E4" s="1">
        <v>667.28</v>
      </c>
      <c r="F4" s="1">
        <v>259.87</v>
      </c>
      <c r="G4" s="20">
        <v>8.8999999999999996E-2</v>
      </c>
      <c r="H4" s="2">
        <v>0.3</v>
      </c>
      <c r="I4" s="2">
        <f t="shared" si="0"/>
        <v>31.189159999999998</v>
      </c>
      <c r="J4" s="2">
        <f t="shared" si="1"/>
        <v>4.2119999999999997</v>
      </c>
      <c r="K4" s="2">
        <f t="shared" si="2"/>
        <v>77.960999999999999</v>
      </c>
      <c r="L4" s="2">
        <f t="shared" si="3"/>
        <v>104.93816</v>
      </c>
      <c r="M4" s="11">
        <v>0.41</v>
      </c>
      <c r="N4" s="12">
        <v>0.95</v>
      </c>
      <c r="O4" s="12">
        <v>0.59</v>
      </c>
      <c r="P4" s="13">
        <v>0.05</v>
      </c>
      <c r="Q4">
        <f t="shared" ref="Q4:Q13" si="4">R3</f>
        <v>36993</v>
      </c>
      <c r="R4">
        <v>37531</v>
      </c>
      <c r="S4">
        <f>Tabelle13[[#This Row],[Gaszähler Ende
m³]]-Tabelle13[[#This Row],[Gaszähler Start
m³]]</f>
        <v>538</v>
      </c>
      <c r="T4">
        <v>0.91869999999999996</v>
      </c>
      <c r="U4">
        <v>11.273</v>
      </c>
      <c r="V4">
        <f>ROUND(Tabelle13[[#This Row],[Verbrauch
m³]]*Tabelle13[[#This Row],[Zustandszahl
fix]]*Tabelle13[[#This Row],[Brennwert 
kWh/m³]],0)</f>
        <v>5572</v>
      </c>
      <c r="W4" s="32">
        <v>5.7770000000000002E-2</v>
      </c>
      <c r="X4" s="2">
        <f>Tabelle13[[#This Row],[Verbrauch Gas
kWh]]*Tabelle13[[#This Row],[Preis kWh
€]]</f>
        <v>321.89444000000003</v>
      </c>
    </row>
    <row r="5" spans="1:24" x14ac:dyDescent="0.25">
      <c r="A5">
        <v>4</v>
      </c>
      <c r="B5">
        <v>2021</v>
      </c>
      <c r="C5" s="1">
        <v>371.67</v>
      </c>
      <c r="D5" s="1">
        <v>18.38</v>
      </c>
      <c r="E5" s="1">
        <v>773.65</v>
      </c>
      <c r="F5" s="1">
        <v>348.9</v>
      </c>
      <c r="G5" s="20">
        <v>8.8999999999999996E-2</v>
      </c>
      <c r="H5" s="2">
        <v>0.3</v>
      </c>
      <c r="I5" s="2">
        <f t="shared" si="0"/>
        <v>33.078629999999997</v>
      </c>
      <c r="J5" s="2">
        <f t="shared" si="1"/>
        <v>5.5139999999999993</v>
      </c>
      <c r="K5" s="2">
        <f t="shared" si="2"/>
        <v>104.66999999999999</v>
      </c>
      <c r="L5" s="2">
        <f t="shared" si="3"/>
        <v>132.23462999999998</v>
      </c>
      <c r="M5" s="11">
        <v>0.47</v>
      </c>
      <c r="N5" s="12">
        <v>0.95</v>
      </c>
      <c r="O5" s="12">
        <v>0.53</v>
      </c>
      <c r="P5" s="13">
        <v>0.05</v>
      </c>
      <c r="Q5">
        <f t="shared" si="4"/>
        <v>37531</v>
      </c>
      <c r="R5">
        <v>38106</v>
      </c>
      <c r="S5">
        <f>Tabelle13[[#This Row],[Gaszähler Ende
m³]]-Tabelle13[[#This Row],[Gaszähler Start
m³]]</f>
        <v>575</v>
      </c>
      <c r="T5">
        <v>0.91869999999999996</v>
      </c>
      <c r="U5">
        <v>11.273</v>
      </c>
      <c r="V5">
        <f>ROUND(Tabelle13[[#This Row],[Verbrauch
m³]]*Tabelle13[[#This Row],[Zustandszahl
fix]]*Tabelle13[[#This Row],[Brennwert 
kWh/m³]],0)</f>
        <v>5955</v>
      </c>
      <c r="W5" s="32">
        <v>5.7770000000000002E-2</v>
      </c>
      <c r="X5" s="2">
        <f>Tabelle13[[#This Row],[Verbrauch Gas
kWh]]*Tabelle13[[#This Row],[Preis kWh
€]]</f>
        <v>344.02035000000001</v>
      </c>
    </row>
    <row r="6" spans="1:24" x14ac:dyDescent="0.25">
      <c r="A6">
        <v>5</v>
      </c>
      <c r="B6">
        <v>2021</v>
      </c>
      <c r="C6" s="1">
        <v>417.78</v>
      </c>
      <c r="D6" s="1">
        <v>30.45</v>
      </c>
      <c r="E6" s="1">
        <v>973.04</v>
      </c>
      <c r="F6" s="1">
        <v>498.66</v>
      </c>
      <c r="G6" s="20">
        <v>8.8999999999999996E-2</v>
      </c>
      <c r="H6" s="2">
        <v>0.3</v>
      </c>
      <c r="I6" s="2">
        <f t="shared" si="0"/>
        <v>37.182419999999993</v>
      </c>
      <c r="J6" s="2">
        <f t="shared" si="1"/>
        <v>9.1349999999999998</v>
      </c>
      <c r="K6" s="2">
        <f t="shared" ref="K6:K7" si="5">H6*F6</f>
        <v>149.59800000000001</v>
      </c>
      <c r="L6" s="2">
        <f t="shared" ref="L6:L7" si="6">K6-J6+I6</f>
        <v>177.64542</v>
      </c>
      <c r="M6" s="11">
        <v>0.53</v>
      </c>
      <c r="N6" s="12">
        <v>0.94</v>
      </c>
      <c r="O6" s="12">
        <v>0.47</v>
      </c>
      <c r="P6" s="13">
        <v>0.06</v>
      </c>
      <c r="Q6">
        <f t="shared" si="4"/>
        <v>38106</v>
      </c>
      <c r="R6">
        <v>38370</v>
      </c>
      <c r="S6">
        <f>Tabelle13[[#This Row],[Gaszähler Ende
m³]]-Tabelle13[[#This Row],[Gaszähler Start
m³]]</f>
        <v>264</v>
      </c>
      <c r="T6">
        <v>0.91869999999999996</v>
      </c>
      <c r="U6">
        <v>11.273</v>
      </c>
      <c r="V6">
        <f>ROUND(Tabelle13[[#This Row],[Verbrauch
m³]]*Tabelle13[[#This Row],[Zustandszahl
fix]]*Tabelle13[[#This Row],[Brennwert 
kWh/m³]],0)</f>
        <v>2734</v>
      </c>
      <c r="W6" s="32">
        <v>5.7770000000000002E-2</v>
      </c>
      <c r="X6" s="2">
        <f>Tabelle13[[#This Row],[Verbrauch Gas
kWh]]*Tabelle13[[#This Row],[Preis kWh
€]]</f>
        <v>157.94318000000001</v>
      </c>
    </row>
    <row r="7" spans="1:24" x14ac:dyDescent="0.25">
      <c r="A7">
        <v>6</v>
      </c>
      <c r="B7">
        <v>2021</v>
      </c>
      <c r="C7" s="1">
        <v>552.47</v>
      </c>
      <c r="D7" s="1">
        <v>3.42</v>
      </c>
      <c r="E7" s="1">
        <v>1100.26</v>
      </c>
      <c r="F7" s="1">
        <v>462.82</v>
      </c>
      <c r="G7" s="20">
        <v>8.8999999999999996E-2</v>
      </c>
      <c r="H7" s="2">
        <v>0.3</v>
      </c>
      <c r="I7" s="2">
        <f t="shared" si="0"/>
        <v>49.169829999999997</v>
      </c>
      <c r="J7" s="2">
        <f t="shared" si="1"/>
        <v>1.026</v>
      </c>
      <c r="K7" s="2">
        <f t="shared" si="5"/>
        <v>138.846</v>
      </c>
      <c r="L7" s="2">
        <f t="shared" si="6"/>
        <v>186.98982999999998</v>
      </c>
      <c r="M7" s="11">
        <v>0.45</v>
      </c>
      <c r="N7" s="12">
        <v>0.99</v>
      </c>
      <c r="O7" s="12">
        <v>0.55000000000000004</v>
      </c>
      <c r="P7" s="13">
        <v>0.01</v>
      </c>
      <c r="Q7">
        <f t="shared" si="4"/>
        <v>38370</v>
      </c>
      <c r="R7">
        <v>38432</v>
      </c>
      <c r="S7">
        <f>Tabelle13[[#This Row],[Gaszähler Ende
m³]]-Tabelle13[[#This Row],[Gaszähler Start
m³]]</f>
        <v>62</v>
      </c>
      <c r="T7">
        <v>0.91869999999999996</v>
      </c>
      <c r="U7">
        <v>11.273</v>
      </c>
      <c r="V7">
        <f>ROUND(Tabelle13[[#This Row],[Verbrauch
m³]]*Tabelle13[[#This Row],[Zustandszahl
fix]]*Tabelle13[[#This Row],[Brennwert 
kWh/m³]],0)</f>
        <v>642</v>
      </c>
      <c r="W7" s="32">
        <v>5.7770000000000002E-2</v>
      </c>
      <c r="X7" s="2">
        <f>Tabelle13[[#This Row],[Verbrauch Gas
kWh]]*Tabelle13[[#This Row],[Preis kWh
€]]</f>
        <v>37.088340000000002</v>
      </c>
    </row>
    <row r="8" spans="1:24" x14ac:dyDescent="0.25">
      <c r="A8">
        <v>7</v>
      </c>
      <c r="B8">
        <v>2021</v>
      </c>
      <c r="C8" s="1">
        <v>378.01</v>
      </c>
      <c r="D8" s="1">
        <v>38.21</v>
      </c>
      <c r="E8" s="1">
        <v>1024.3800000000001</v>
      </c>
      <c r="F8" s="1">
        <v>586.80999999999995</v>
      </c>
      <c r="G8" s="20">
        <v>8.8999999999999996E-2</v>
      </c>
      <c r="H8" s="2">
        <v>0.3</v>
      </c>
      <c r="I8" s="2">
        <f t="shared" si="0"/>
        <v>33.642889999999994</v>
      </c>
      <c r="J8" s="2">
        <f t="shared" si="1"/>
        <v>11.462999999999999</v>
      </c>
      <c r="K8" s="2">
        <f t="shared" ref="K8:K13" si="7">H8*F8</f>
        <v>176.04299999999998</v>
      </c>
      <c r="L8" s="2">
        <f>K8-J8+I8</f>
        <v>198.22288999999998</v>
      </c>
      <c r="M8" s="11">
        <v>0.59</v>
      </c>
      <c r="N8" s="12">
        <v>0.93</v>
      </c>
      <c r="O8" s="12">
        <v>0.41</v>
      </c>
      <c r="P8" s="13">
        <v>7.0000000000000007E-2</v>
      </c>
      <c r="Q8">
        <f t="shared" si="4"/>
        <v>38432</v>
      </c>
      <c r="R8">
        <v>38490</v>
      </c>
      <c r="S8">
        <f>Tabelle13[[#This Row],[Gaszähler Ende
m³]]-Tabelle13[[#This Row],[Gaszähler Start
m³]]</f>
        <v>58</v>
      </c>
      <c r="T8">
        <v>0.91869999999999996</v>
      </c>
      <c r="U8">
        <v>11.273</v>
      </c>
      <c r="V8">
        <f>ROUND(Tabelle13[[#This Row],[Verbrauch
m³]]*Tabelle13[[#This Row],[Zustandszahl
fix]]*Tabelle13[[#This Row],[Brennwert 
kWh/m³]],0)</f>
        <v>601</v>
      </c>
      <c r="W8" s="32">
        <v>5.7770000000000002E-2</v>
      </c>
      <c r="X8" s="2">
        <f>Tabelle13[[#This Row],[Verbrauch Gas
kWh]]*Tabelle13[[#This Row],[Preis kWh
€]]</f>
        <v>34.719770000000004</v>
      </c>
    </row>
    <row r="9" spans="1:24" x14ac:dyDescent="0.25">
      <c r="A9">
        <v>8</v>
      </c>
      <c r="B9">
        <v>2021</v>
      </c>
      <c r="C9" s="1">
        <v>254.05</v>
      </c>
      <c r="D9" s="1">
        <v>64.180000000000007</v>
      </c>
      <c r="E9" s="1">
        <v>882.96</v>
      </c>
      <c r="F9" s="1">
        <v>620.57000000000005</v>
      </c>
      <c r="G9" s="20">
        <v>8.8999999999999996E-2</v>
      </c>
      <c r="H9" s="2">
        <v>0.3</v>
      </c>
      <c r="I9" s="2">
        <f t="shared" si="0"/>
        <v>22.61045</v>
      </c>
      <c r="J9" s="2">
        <f t="shared" si="1"/>
        <v>19.254000000000001</v>
      </c>
      <c r="K9" s="2">
        <f t="shared" si="7"/>
        <v>186.17100000000002</v>
      </c>
      <c r="L9" s="2">
        <f>K9-J9+I9</f>
        <v>189.52745000000004</v>
      </c>
      <c r="M9" s="11">
        <v>0.69</v>
      </c>
      <c r="N9" s="12">
        <v>0.9</v>
      </c>
      <c r="O9" s="12">
        <v>0.31</v>
      </c>
      <c r="P9" s="13">
        <v>0.1</v>
      </c>
      <c r="Q9">
        <f t="shared" si="4"/>
        <v>38490</v>
      </c>
      <c r="R9">
        <v>38575</v>
      </c>
      <c r="S9">
        <f>Tabelle13[[#This Row],[Gaszähler Ende
m³]]-Tabelle13[[#This Row],[Gaszähler Start
m³]]</f>
        <v>85</v>
      </c>
      <c r="T9">
        <v>0.91869999999999996</v>
      </c>
      <c r="U9">
        <v>11.273</v>
      </c>
      <c r="V9">
        <f>ROUND(Tabelle13[[#This Row],[Verbrauch
m³]]*Tabelle13[[#This Row],[Zustandszahl
fix]]*Tabelle13[[#This Row],[Brennwert 
kWh/m³]],0)</f>
        <v>880</v>
      </c>
      <c r="W9" s="32">
        <v>5.7770000000000002E-2</v>
      </c>
      <c r="X9" s="2">
        <f>Tabelle13[[#This Row],[Verbrauch Gas
kWh]]*Tabelle13[[#This Row],[Preis kWh
€]]</f>
        <v>50.837600000000002</v>
      </c>
    </row>
    <row r="10" spans="1:24" x14ac:dyDescent="0.25">
      <c r="A10">
        <v>9</v>
      </c>
      <c r="B10">
        <v>2021</v>
      </c>
      <c r="C10" s="1">
        <v>190.08</v>
      </c>
      <c r="D10" s="1">
        <v>128.61000000000001</v>
      </c>
      <c r="E10" s="1">
        <v>779.93</v>
      </c>
      <c r="F10" s="1">
        <v>632.49</v>
      </c>
      <c r="G10" s="20">
        <v>8.8999999999999996E-2</v>
      </c>
      <c r="H10" s="2">
        <v>0.3</v>
      </c>
      <c r="I10" s="2">
        <f t="shared" si="0"/>
        <v>16.917120000000001</v>
      </c>
      <c r="J10" s="2">
        <f t="shared" si="1"/>
        <v>38.583000000000006</v>
      </c>
      <c r="K10" s="2">
        <f t="shared" si="7"/>
        <v>189.74699999999999</v>
      </c>
      <c r="L10" s="2">
        <f t="shared" ref="L10:L13" si="8">K10-J10+I10</f>
        <v>168.08112</v>
      </c>
      <c r="M10" s="11">
        <v>0.73</v>
      </c>
      <c r="N10" s="12">
        <v>0.8</v>
      </c>
      <c r="O10" s="12">
        <v>0.27</v>
      </c>
      <c r="P10" s="13">
        <v>0.2</v>
      </c>
      <c r="Q10">
        <f t="shared" si="4"/>
        <v>38575</v>
      </c>
      <c r="R10">
        <v>38790</v>
      </c>
      <c r="S10">
        <f>Tabelle13[[#This Row],[Gaszähler Ende
m³]]-Tabelle13[[#This Row],[Gaszähler Start
m³]]</f>
        <v>215</v>
      </c>
      <c r="T10">
        <v>0.91869999999999996</v>
      </c>
      <c r="U10">
        <v>11.273</v>
      </c>
      <c r="V10">
        <f>ROUND(Tabelle13[[#This Row],[Verbrauch
m³]]*Tabelle13[[#This Row],[Zustandszahl
fix]]*Tabelle13[[#This Row],[Brennwert 
kWh/m³]],0)</f>
        <v>2227</v>
      </c>
      <c r="W10" s="32">
        <v>5.7770000000000002E-2</v>
      </c>
      <c r="X10" s="2">
        <f>Tabelle13[[#This Row],[Verbrauch Gas
kWh]]*Tabelle13[[#This Row],[Preis kWh
€]]</f>
        <v>128.65379000000001</v>
      </c>
    </row>
    <row r="11" spans="1:24" x14ac:dyDescent="0.25">
      <c r="A11">
        <v>10</v>
      </c>
      <c r="B11">
        <v>2021</v>
      </c>
      <c r="C11" s="1">
        <v>118.82</v>
      </c>
      <c r="D11" s="1">
        <v>180.35</v>
      </c>
      <c r="E11" s="1">
        <v>659.66</v>
      </c>
      <c r="F11" s="1">
        <v>649.32000000000005</v>
      </c>
      <c r="G11" s="20">
        <v>8.8999999999999996E-2</v>
      </c>
      <c r="H11" s="2">
        <v>0.34</v>
      </c>
      <c r="I11" s="2">
        <f t="shared" si="0"/>
        <v>10.574979999999998</v>
      </c>
      <c r="J11" s="2">
        <f t="shared" si="1"/>
        <v>61.319000000000003</v>
      </c>
      <c r="K11" s="2">
        <f t="shared" si="7"/>
        <v>220.76880000000003</v>
      </c>
      <c r="L11" s="2">
        <f t="shared" si="8"/>
        <v>170.02478000000005</v>
      </c>
      <c r="M11" s="11">
        <v>0.8</v>
      </c>
      <c r="N11" s="12">
        <v>0.72</v>
      </c>
      <c r="O11" s="12">
        <v>0.2</v>
      </c>
      <c r="P11" s="13">
        <v>0.28000000000000003</v>
      </c>
      <c r="Q11">
        <f t="shared" si="4"/>
        <v>38790</v>
      </c>
      <c r="R11">
        <v>39100</v>
      </c>
      <c r="S11">
        <f>Tabelle13[[#This Row],[Gaszähler Ende
m³]]-Tabelle13[[#This Row],[Gaszähler Start
m³]]</f>
        <v>310</v>
      </c>
      <c r="T11">
        <v>0.91869999999999996</v>
      </c>
      <c r="U11">
        <v>11.273</v>
      </c>
      <c r="V11">
        <f>ROUND(Tabelle13[[#This Row],[Verbrauch
m³]]*Tabelle13[[#This Row],[Zustandszahl
fix]]*Tabelle13[[#This Row],[Brennwert 
kWh/m³]],0)</f>
        <v>3211</v>
      </c>
      <c r="W11" s="32">
        <v>5.7500000000000002E-2</v>
      </c>
      <c r="X11" s="2">
        <f>Tabelle13[[#This Row],[Verbrauch Gas
kWh]]*Tabelle13[[#This Row],[Preis kWh
€]]</f>
        <v>184.63250000000002</v>
      </c>
    </row>
    <row r="12" spans="1:24" x14ac:dyDescent="0.25">
      <c r="A12">
        <v>11</v>
      </c>
      <c r="B12">
        <v>2021</v>
      </c>
      <c r="C12" s="1">
        <v>11.65</v>
      </c>
      <c r="D12" s="1">
        <v>410.65</v>
      </c>
      <c r="E12" s="1">
        <v>203.91</v>
      </c>
      <c r="F12" s="1">
        <v>582.59</v>
      </c>
      <c r="G12" s="20">
        <v>8.8999999999999996E-2</v>
      </c>
      <c r="H12" s="2">
        <v>0.34</v>
      </c>
      <c r="I12" s="2">
        <f t="shared" si="0"/>
        <v>1.03685</v>
      </c>
      <c r="J12" s="2">
        <f t="shared" si="1"/>
        <v>139.62100000000001</v>
      </c>
      <c r="K12" s="2">
        <f t="shared" si="7"/>
        <v>198.08060000000003</v>
      </c>
      <c r="L12" s="2">
        <f t="shared" si="8"/>
        <v>59.496450000000024</v>
      </c>
      <c r="M12" s="11">
        <v>0.94</v>
      </c>
      <c r="N12" s="12">
        <v>0.3</v>
      </c>
      <c r="O12" s="12">
        <v>0.06</v>
      </c>
      <c r="P12" s="13">
        <v>0.7</v>
      </c>
      <c r="Q12">
        <v>39100</v>
      </c>
      <c r="R12">
        <v>39450</v>
      </c>
      <c r="S12">
        <f>Tabelle13[[#This Row],[Gaszähler Ende
m³]]-Tabelle13[[#This Row],[Gaszähler Start
m³]]</f>
        <v>350</v>
      </c>
      <c r="T12">
        <v>0.91869999999999996</v>
      </c>
      <c r="U12">
        <v>11.273</v>
      </c>
      <c r="V12">
        <f>ROUND(Tabelle13[[#This Row],[Verbrauch
m³]]*Tabelle13[[#This Row],[Zustandszahl
fix]]*Tabelle13[[#This Row],[Brennwert 
kWh/m³]],0)</f>
        <v>3625</v>
      </c>
      <c r="W12" s="32">
        <v>5.7500000000000002E-2</v>
      </c>
      <c r="X12" s="2">
        <f>Tabelle13[[#This Row],[Verbrauch Gas
kWh]]*Tabelle13[[#This Row],[Preis kWh
€]]</f>
        <v>208.4375</v>
      </c>
    </row>
    <row r="13" spans="1:24" x14ac:dyDescent="0.25">
      <c r="A13">
        <v>12</v>
      </c>
      <c r="B13">
        <v>2021</v>
      </c>
      <c r="C13" s="1">
        <v>1.23</v>
      </c>
      <c r="D13" s="1">
        <v>348.8</v>
      </c>
      <c r="E13" s="1">
        <v>112.77</v>
      </c>
      <c r="F13" s="1">
        <v>442.42</v>
      </c>
      <c r="G13" s="20">
        <v>8.8999999999999996E-2</v>
      </c>
      <c r="H13" s="2">
        <v>0.34</v>
      </c>
      <c r="I13" s="2">
        <f t="shared" si="0"/>
        <v>0.10947</v>
      </c>
      <c r="J13" s="2">
        <f t="shared" si="1"/>
        <v>118.59200000000001</v>
      </c>
      <c r="K13" s="2">
        <f t="shared" si="7"/>
        <v>150.42280000000002</v>
      </c>
      <c r="L13" s="2">
        <f t="shared" si="8"/>
        <v>31.940270000000012</v>
      </c>
      <c r="M13" s="11">
        <v>0.99</v>
      </c>
      <c r="N13" s="12">
        <v>0.21</v>
      </c>
      <c r="O13" s="12">
        <v>0.01</v>
      </c>
      <c r="P13" s="13">
        <v>0.79</v>
      </c>
      <c r="Q13">
        <f t="shared" si="4"/>
        <v>39450</v>
      </c>
      <c r="R13">
        <v>39879</v>
      </c>
      <c r="S13">
        <f>Tabelle13[[#This Row],[Gaszähler Ende
m³]]-Tabelle13[[#This Row],[Gaszähler Start
m³]]</f>
        <v>429</v>
      </c>
      <c r="T13">
        <v>0.91869999999999996</v>
      </c>
      <c r="U13">
        <v>11.273</v>
      </c>
      <c r="V13">
        <f>ROUND(Tabelle13[[#This Row],[Verbrauch
m³]]*Tabelle13[[#This Row],[Zustandszahl
fix]]*Tabelle13[[#This Row],[Brennwert 
kWh/m³]],0)</f>
        <v>4443</v>
      </c>
      <c r="W13" s="32">
        <v>5.7500000000000002E-2</v>
      </c>
      <c r="X13" s="2">
        <f>Tabelle13[[#This Row],[Verbrauch Gas
kWh]]*Tabelle13[[#This Row],[Preis kWh
€]]</f>
        <v>255.47250000000003</v>
      </c>
    </row>
    <row r="14" spans="1:24" ht="15.75" thickBot="1" x14ac:dyDescent="0.3">
      <c r="A14" s="3" t="s">
        <v>12</v>
      </c>
      <c r="B14" s="4"/>
      <c r="C14" s="5">
        <f>SUBTOTAL(109,C2:C13)</f>
        <v>2811.6700000000005</v>
      </c>
      <c r="D14" s="5">
        <f t="shared" ref="D14:F14" si="9">SUBTOTAL(109,D2:D13)</f>
        <v>1611.66</v>
      </c>
      <c r="E14" s="5">
        <f t="shared" si="9"/>
        <v>7576.55</v>
      </c>
      <c r="F14" s="5">
        <f t="shared" si="9"/>
        <v>5636.03</v>
      </c>
      <c r="G14" s="21"/>
      <c r="H14" s="6"/>
      <c r="I14" s="6">
        <f>SUBTOTAL(109,I2:I13)</f>
        <v>250.23863</v>
      </c>
      <c r="J14" s="6">
        <f t="shared" ref="J14:L14" si="10">SUBTOTAL(109,J2:J13)</f>
        <v>521.09</v>
      </c>
      <c r="K14" s="6">
        <f t="shared" si="10"/>
        <v>1757.7822000000001</v>
      </c>
      <c r="L14" s="6">
        <f t="shared" si="10"/>
        <v>1486.9308300000002</v>
      </c>
      <c r="M14" s="14">
        <f>AVERAGEIF(M2:M13,"&lt;&gt;0",M2:M13)</f>
        <v>0.66750000000000009</v>
      </c>
      <c r="N14" s="14">
        <f t="shared" ref="N14:P14" si="11">AVERAGEIF(N2:N13,"&lt;&gt;0",N2:N13)</f>
        <v>0.69833333333333336</v>
      </c>
      <c r="O14" s="14">
        <f t="shared" si="11"/>
        <v>0.33250000000000007</v>
      </c>
      <c r="P14" s="14">
        <f t="shared" si="11"/>
        <v>0.30166666666666669</v>
      </c>
      <c r="S14">
        <f>SUBTOTAL(109,S2:S13)</f>
        <v>4728</v>
      </c>
      <c r="V14">
        <f>SUBTOTAL(109,V2:V13)</f>
        <v>48966</v>
      </c>
      <c r="X14" s="2">
        <f>SUBTOTAL(109,X2:X13)</f>
        <v>2825.7204899999997</v>
      </c>
    </row>
    <row r="17" spans="3:13" x14ac:dyDescent="0.25">
      <c r="C17" t="s">
        <v>65</v>
      </c>
      <c r="D17" t="s">
        <v>66</v>
      </c>
      <c r="E17" t="s">
        <v>67</v>
      </c>
      <c r="F17" t="s">
        <v>68</v>
      </c>
    </row>
    <row r="18" spans="3:13" x14ac:dyDescent="0.25">
      <c r="C18" t="s">
        <v>63</v>
      </c>
      <c r="D18" s="2">
        <f>J14</f>
        <v>521.09</v>
      </c>
      <c r="E18" s="2">
        <v>591</v>
      </c>
      <c r="F18" s="2">
        <f>D18-E18</f>
        <v>-69.909999999999968</v>
      </c>
      <c r="H18" t="s">
        <v>70</v>
      </c>
    </row>
    <row r="19" spans="3:13" x14ac:dyDescent="0.25">
      <c r="C19" t="s">
        <v>64</v>
      </c>
      <c r="D19" s="2">
        <f>X14</f>
        <v>2825.7204899999997</v>
      </c>
      <c r="E19" s="2">
        <v>2554</v>
      </c>
      <c r="F19" s="2">
        <f>D19-E19</f>
        <v>271.7204899999997</v>
      </c>
      <c r="H19" t="s">
        <v>69</v>
      </c>
      <c r="M19"/>
    </row>
    <row r="20" spans="3:13" x14ac:dyDescent="0.25">
      <c r="M20"/>
    </row>
    <row r="21" spans="3:13" x14ac:dyDescent="0.25">
      <c r="M21"/>
    </row>
    <row r="23" spans="3:13" x14ac:dyDescent="0.25">
      <c r="J23" s="2"/>
    </row>
  </sheetData>
  <phoneticPr fontId="2" type="noConversion"/>
  <conditionalFormatting sqref="F18:F19">
    <cfRule type="cellIs" dxfId="309" priority="2" operator="lessThan">
      <formula>0</formula>
    </cfRule>
    <cfRule type="cellIs" dxfId="308" priority="1" operator="greaterThan">
      <formula>0</formula>
    </cfRule>
  </conditionalFormatting>
  <pageMargins left="0.7" right="0.7" top="0.75" bottom="0.75" header="0.3" footer="0.3"/>
  <pageSetup paperSize="9" orientation="portrait" horizontalDpi="4294967293" verticalDpi="0" r:id="rId1"/>
  <tableParts count="2">
    <tablePart r:id="rId2"/>
    <tablePart r:id="rId3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A8B08A-C94C-4BFA-A1F3-BDBF9C956241}">
  <dimension ref="A1:P14"/>
  <sheetViews>
    <sheetView workbookViewId="0">
      <selection activeCell="I25" sqref="I25"/>
    </sheetView>
  </sheetViews>
  <sheetFormatPr baseColWidth="10" defaultColWidth="9.140625" defaultRowHeight="15" x14ac:dyDescent="0.25"/>
  <cols>
    <col min="3" max="3" width="13.7109375" customWidth="1"/>
    <col min="4" max="4" width="11" customWidth="1"/>
    <col min="5" max="5" width="20.140625" bestFit="1" customWidth="1"/>
    <col min="6" max="6" width="12.28515625" customWidth="1"/>
    <col min="7" max="7" width="10.42578125" customWidth="1"/>
    <col min="8" max="8" width="10.140625" customWidth="1"/>
    <col min="9" max="9" width="19.28515625" customWidth="1"/>
    <col min="10" max="10" width="15.28515625" customWidth="1"/>
    <col min="11" max="11" width="18.42578125" customWidth="1"/>
    <col min="12" max="12" width="12.85546875" customWidth="1"/>
    <col min="13" max="13" width="17" style="7" bestFit="1" customWidth="1"/>
    <col min="14" max="14" width="10.85546875" style="7" bestFit="1" customWidth="1"/>
    <col min="15" max="15" width="14.85546875" style="7" bestFit="1" customWidth="1"/>
    <col min="16" max="16" width="12.7109375" style="7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10</v>
      </c>
      <c r="H1" t="s">
        <v>11</v>
      </c>
      <c r="I1" t="s">
        <v>6</v>
      </c>
      <c r="J1" t="s">
        <v>7</v>
      </c>
      <c r="K1" t="s">
        <v>8</v>
      </c>
      <c r="L1" t="s">
        <v>9</v>
      </c>
      <c r="M1" s="8" t="s">
        <v>13</v>
      </c>
      <c r="N1" s="9" t="s">
        <v>14</v>
      </c>
      <c r="O1" s="9" t="s">
        <v>15</v>
      </c>
      <c r="P1" s="10" t="s">
        <v>16</v>
      </c>
    </row>
    <row r="2" spans="1:16" x14ac:dyDescent="0.25">
      <c r="A2">
        <v>1</v>
      </c>
      <c r="B2">
        <v>2030</v>
      </c>
      <c r="C2" s="1">
        <v>0</v>
      </c>
      <c r="D2" s="1">
        <v>0</v>
      </c>
      <c r="E2" s="1">
        <v>0</v>
      </c>
      <c r="F2" s="1">
        <v>0</v>
      </c>
      <c r="G2" s="2">
        <v>0.08</v>
      </c>
      <c r="H2" s="2">
        <v>0.3</v>
      </c>
      <c r="I2" s="2">
        <f t="shared" ref="I2:J13" si="0">G2*C2</f>
        <v>0</v>
      </c>
      <c r="J2" s="2">
        <f t="shared" si="0"/>
        <v>0</v>
      </c>
      <c r="K2" s="2">
        <f t="shared" ref="K2:K13" si="1">H2*F2</f>
        <v>0</v>
      </c>
      <c r="L2" s="2">
        <f t="shared" ref="L2:L7" si="2">K2-J2+I2</f>
        <v>0</v>
      </c>
      <c r="M2" s="11">
        <v>0</v>
      </c>
      <c r="N2" s="12">
        <v>0</v>
      </c>
      <c r="O2" s="12">
        <v>0</v>
      </c>
      <c r="P2" s="13">
        <v>0</v>
      </c>
    </row>
    <row r="3" spans="1:16" x14ac:dyDescent="0.25">
      <c r="A3">
        <v>2</v>
      </c>
      <c r="B3">
        <v>2030</v>
      </c>
      <c r="C3" s="1">
        <v>0</v>
      </c>
      <c r="D3" s="1">
        <v>0</v>
      </c>
      <c r="E3" s="1">
        <v>0</v>
      </c>
      <c r="F3" s="1">
        <v>0</v>
      </c>
      <c r="G3" s="2">
        <v>0.08</v>
      </c>
      <c r="H3" s="2">
        <v>0.3</v>
      </c>
      <c r="I3" s="2">
        <f t="shared" si="0"/>
        <v>0</v>
      </c>
      <c r="J3" s="2">
        <f t="shared" si="0"/>
        <v>0</v>
      </c>
      <c r="K3" s="2">
        <f t="shared" si="1"/>
        <v>0</v>
      </c>
      <c r="L3" s="2">
        <f t="shared" si="2"/>
        <v>0</v>
      </c>
      <c r="M3" s="11">
        <v>0</v>
      </c>
      <c r="N3" s="12">
        <v>0</v>
      </c>
      <c r="O3" s="12">
        <v>0</v>
      </c>
      <c r="P3" s="13">
        <v>0</v>
      </c>
    </row>
    <row r="4" spans="1:16" x14ac:dyDescent="0.25">
      <c r="A4">
        <v>3</v>
      </c>
      <c r="B4">
        <v>2030</v>
      </c>
      <c r="C4" s="1">
        <v>0</v>
      </c>
      <c r="D4" s="1">
        <v>0</v>
      </c>
      <c r="E4" s="1">
        <v>0</v>
      </c>
      <c r="F4" s="1">
        <v>0</v>
      </c>
      <c r="G4" s="2">
        <v>0.08</v>
      </c>
      <c r="H4" s="2">
        <v>0.3</v>
      </c>
      <c r="I4" s="2">
        <f t="shared" si="0"/>
        <v>0</v>
      </c>
      <c r="J4" s="2">
        <f t="shared" si="0"/>
        <v>0</v>
      </c>
      <c r="K4" s="2">
        <f t="shared" si="1"/>
        <v>0</v>
      </c>
      <c r="L4" s="2">
        <f t="shared" si="2"/>
        <v>0</v>
      </c>
      <c r="M4" s="11">
        <v>0</v>
      </c>
      <c r="N4" s="12">
        <v>0</v>
      </c>
      <c r="O4" s="12">
        <v>0</v>
      </c>
      <c r="P4" s="13">
        <v>0</v>
      </c>
    </row>
    <row r="5" spans="1:16" x14ac:dyDescent="0.25">
      <c r="A5">
        <v>4</v>
      </c>
      <c r="B5">
        <v>2030</v>
      </c>
      <c r="C5" s="1">
        <v>0</v>
      </c>
      <c r="D5" s="1">
        <v>0</v>
      </c>
      <c r="E5" s="1">
        <v>0</v>
      </c>
      <c r="F5" s="1">
        <v>0</v>
      </c>
      <c r="G5" s="2">
        <v>0.08</v>
      </c>
      <c r="H5" s="2">
        <v>0.3</v>
      </c>
      <c r="I5" s="2">
        <f t="shared" si="0"/>
        <v>0</v>
      </c>
      <c r="J5" s="2">
        <f t="shared" si="0"/>
        <v>0</v>
      </c>
      <c r="K5" s="2">
        <f t="shared" si="1"/>
        <v>0</v>
      </c>
      <c r="L5" s="2">
        <f t="shared" si="2"/>
        <v>0</v>
      </c>
      <c r="M5" s="11">
        <v>0</v>
      </c>
      <c r="N5" s="12">
        <v>0</v>
      </c>
      <c r="O5" s="12">
        <v>0</v>
      </c>
      <c r="P5" s="13">
        <v>0</v>
      </c>
    </row>
    <row r="6" spans="1:16" x14ac:dyDescent="0.25">
      <c r="A6">
        <v>5</v>
      </c>
      <c r="B6">
        <v>2030</v>
      </c>
      <c r="C6" s="1">
        <v>0</v>
      </c>
      <c r="D6" s="1">
        <v>0</v>
      </c>
      <c r="E6" s="1">
        <v>0</v>
      </c>
      <c r="F6" s="1">
        <v>0</v>
      </c>
      <c r="G6" s="2">
        <v>0.08</v>
      </c>
      <c r="H6" s="2">
        <v>0.3</v>
      </c>
      <c r="I6" s="2">
        <f t="shared" si="0"/>
        <v>0</v>
      </c>
      <c r="J6" s="2">
        <f t="shared" si="0"/>
        <v>0</v>
      </c>
      <c r="K6" s="2">
        <f t="shared" si="1"/>
        <v>0</v>
      </c>
      <c r="L6" s="2">
        <f t="shared" si="2"/>
        <v>0</v>
      </c>
      <c r="M6" s="11">
        <v>0</v>
      </c>
      <c r="N6" s="12">
        <v>0</v>
      </c>
      <c r="O6" s="12">
        <v>0</v>
      </c>
      <c r="P6" s="13">
        <v>0</v>
      </c>
    </row>
    <row r="7" spans="1:16" x14ac:dyDescent="0.25">
      <c r="A7">
        <v>6</v>
      </c>
      <c r="B7">
        <v>2030</v>
      </c>
      <c r="C7" s="1">
        <v>0</v>
      </c>
      <c r="D7" s="1">
        <v>0</v>
      </c>
      <c r="E7" s="1">
        <v>0</v>
      </c>
      <c r="F7" s="1">
        <v>0</v>
      </c>
      <c r="G7" s="2">
        <v>0.08</v>
      </c>
      <c r="H7" s="2">
        <v>0.3</v>
      </c>
      <c r="I7" s="2">
        <f t="shared" si="0"/>
        <v>0</v>
      </c>
      <c r="J7" s="2">
        <f t="shared" si="0"/>
        <v>0</v>
      </c>
      <c r="K7" s="2">
        <f t="shared" si="1"/>
        <v>0</v>
      </c>
      <c r="L7" s="2">
        <f t="shared" si="2"/>
        <v>0</v>
      </c>
      <c r="M7" s="11">
        <v>0</v>
      </c>
      <c r="N7" s="12">
        <v>0</v>
      </c>
      <c r="O7" s="12">
        <v>0</v>
      </c>
      <c r="P7" s="13">
        <v>0</v>
      </c>
    </row>
    <row r="8" spans="1:16" x14ac:dyDescent="0.25">
      <c r="A8">
        <v>7</v>
      </c>
      <c r="B8">
        <v>2030</v>
      </c>
      <c r="C8" s="1">
        <v>0</v>
      </c>
      <c r="D8" s="1">
        <v>0</v>
      </c>
      <c r="E8" s="1">
        <v>0</v>
      </c>
      <c r="F8" s="1">
        <v>0</v>
      </c>
      <c r="G8" s="2">
        <v>0.08</v>
      </c>
      <c r="H8" s="2">
        <v>0.3</v>
      </c>
      <c r="I8" s="2">
        <f t="shared" si="0"/>
        <v>0</v>
      </c>
      <c r="J8" s="2">
        <f t="shared" si="0"/>
        <v>0</v>
      </c>
      <c r="K8" s="2">
        <f t="shared" si="1"/>
        <v>0</v>
      </c>
      <c r="L8" s="2">
        <f>K8-J8+I8</f>
        <v>0</v>
      </c>
      <c r="M8" s="11">
        <v>0</v>
      </c>
      <c r="N8" s="12">
        <v>0</v>
      </c>
      <c r="O8" s="12">
        <v>0</v>
      </c>
      <c r="P8" s="13">
        <v>0</v>
      </c>
    </row>
    <row r="9" spans="1:16" x14ac:dyDescent="0.25">
      <c r="A9">
        <v>8</v>
      </c>
      <c r="B9">
        <v>2030</v>
      </c>
      <c r="C9" s="1">
        <v>0</v>
      </c>
      <c r="D9" s="1">
        <v>0</v>
      </c>
      <c r="E9" s="1">
        <v>0</v>
      </c>
      <c r="F9" s="1">
        <v>0</v>
      </c>
      <c r="G9" s="2">
        <v>0.08</v>
      </c>
      <c r="H9" s="2">
        <v>0.3</v>
      </c>
      <c r="I9" s="2">
        <f t="shared" si="0"/>
        <v>0</v>
      </c>
      <c r="J9" s="2">
        <f t="shared" si="0"/>
        <v>0</v>
      </c>
      <c r="K9" s="2">
        <f t="shared" si="1"/>
        <v>0</v>
      </c>
      <c r="L9" s="2">
        <f>K9-J9+I9</f>
        <v>0</v>
      </c>
      <c r="M9" s="11">
        <v>0</v>
      </c>
      <c r="N9" s="12">
        <v>0</v>
      </c>
      <c r="O9" s="12">
        <v>0</v>
      </c>
      <c r="P9" s="13">
        <v>0</v>
      </c>
    </row>
    <row r="10" spans="1:16" x14ac:dyDescent="0.25">
      <c r="A10">
        <v>9</v>
      </c>
      <c r="B10">
        <v>2030</v>
      </c>
      <c r="C10" s="1">
        <v>0</v>
      </c>
      <c r="D10" s="1">
        <v>0</v>
      </c>
      <c r="E10" s="1">
        <v>0</v>
      </c>
      <c r="F10" s="1">
        <v>0</v>
      </c>
      <c r="G10" s="2">
        <v>0.08</v>
      </c>
      <c r="H10" s="2">
        <v>0.3</v>
      </c>
      <c r="I10" s="2">
        <f t="shared" si="0"/>
        <v>0</v>
      </c>
      <c r="J10" s="2">
        <f t="shared" si="0"/>
        <v>0</v>
      </c>
      <c r="K10" s="2">
        <f t="shared" si="1"/>
        <v>0</v>
      </c>
      <c r="L10" s="2">
        <f t="shared" ref="L10:L13" si="3">K10-J10+I10</f>
        <v>0</v>
      </c>
      <c r="M10" s="11">
        <v>0</v>
      </c>
      <c r="N10" s="12">
        <v>0</v>
      </c>
      <c r="O10" s="12">
        <v>0</v>
      </c>
      <c r="P10" s="13">
        <v>0</v>
      </c>
    </row>
    <row r="11" spans="1:16" x14ac:dyDescent="0.25">
      <c r="A11">
        <v>10</v>
      </c>
      <c r="B11">
        <v>2030</v>
      </c>
      <c r="C11" s="1">
        <v>0</v>
      </c>
      <c r="D11" s="1">
        <v>0</v>
      </c>
      <c r="E11" s="1">
        <v>0</v>
      </c>
      <c r="F11" s="1">
        <v>0</v>
      </c>
      <c r="G11" s="2">
        <v>0.08</v>
      </c>
      <c r="H11" s="2">
        <v>0.3</v>
      </c>
      <c r="I11" s="2">
        <f t="shared" si="0"/>
        <v>0</v>
      </c>
      <c r="J11" s="2">
        <f t="shared" si="0"/>
        <v>0</v>
      </c>
      <c r="K11" s="2">
        <f t="shared" si="1"/>
        <v>0</v>
      </c>
      <c r="L11" s="2">
        <f t="shared" si="3"/>
        <v>0</v>
      </c>
      <c r="M11" s="11">
        <v>0</v>
      </c>
      <c r="N11" s="12">
        <v>0</v>
      </c>
      <c r="O11" s="12">
        <v>0</v>
      </c>
      <c r="P11" s="13">
        <v>0</v>
      </c>
    </row>
    <row r="12" spans="1:16" x14ac:dyDescent="0.25">
      <c r="A12">
        <v>11</v>
      </c>
      <c r="B12">
        <v>2030</v>
      </c>
      <c r="C12" s="1">
        <v>0</v>
      </c>
      <c r="D12" s="1">
        <v>0</v>
      </c>
      <c r="E12" s="1">
        <v>0</v>
      </c>
      <c r="F12" s="1">
        <v>0</v>
      </c>
      <c r="G12" s="2">
        <v>0.08</v>
      </c>
      <c r="H12" s="2">
        <v>0.3</v>
      </c>
      <c r="I12" s="2">
        <f t="shared" si="0"/>
        <v>0</v>
      </c>
      <c r="J12" s="2">
        <f t="shared" si="0"/>
        <v>0</v>
      </c>
      <c r="K12" s="2">
        <f t="shared" si="1"/>
        <v>0</v>
      </c>
      <c r="L12" s="2">
        <f t="shared" si="3"/>
        <v>0</v>
      </c>
      <c r="M12" s="11">
        <v>0</v>
      </c>
      <c r="N12" s="12">
        <v>0</v>
      </c>
      <c r="O12" s="12">
        <v>0</v>
      </c>
      <c r="P12" s="13">
        <v>0</v>
      </c>
    </row>
    <row r="13" spans="1:16" x14ac:dyDescent="0.25">
      <c r="A13">
        <v>12</v>
      </c>
      <c r="B13">
        <v>2030</v>
      </c>
      <c r="C13" s="1">
        <v>0</v>
      </c>
      <c r="D13" s="1">
        <v>0</v>
      </c>
      <c r="E13" s="1">
        <v>0</v>
      </c>
      <c r="F13" s="1">
        <v>0</v>
      </c>
      <c r="G13" s="2">
        <v>0.08</v>
      </c>
      <c r="H13" s="2">
        <v>0.3</v>
      </c>
      <c r="I13" s="2">
        <f t="shared" si="0"/>
        <v>0</v>
      </c>
      <c r="J13" s="2">
        <f t="shared" si="0"/>
        <v>0</v>
      </c>
      <c r="K13" s="2">
        <f t="shared" si="1"/>
        <v>0</v>
      </c>
      <c r="L13" s="2">
        <f t="shared" si="3"/>
        <v>0</v>
      </c>
      <c r="M13" s="11">
        <v>0</v>
      </c>
      <c r="N13" s="12">
        <v>0</v>
      </c>
      <c r="O13" s="12">
        <v>0</v>
      </c>
      <c r="P13" s="13">
        <v>0</v>
      </c>
    </row>
    <row r="14" spans="1:16" ht="15.75" thickBot="1" x14ac:dyDescent="0.3">
      <c r="A14" s="3" t="s">
        <v>12</v>
      </c>
      <c r="B14" s="4">
        <v>2030</v>
      </c>
      <c r="C14" s="5">
        <f>SUBTOTAL(109,C2:C13)</f>
        <v>0</v>
      </c>
      <c r="D14" s="5">
        <f>SUBTOTAL(109,D2:D13)</f>
        <v>0</v>
      </c>
      <c r="E14" s="5">
        <f t="shared" ref="E14:F14" si="4">SUBTOTAL(109,E2:E13)</f>
        <v>0</v>
      </c>
      <c r="F14" s="5">
        <f t="shared" si="4"/>
        <v>0</v>
      </c>
      <c r="G14" s="6"/>
      <c r="H14" s="6"/>
      <c r="I14" s="6">
        <f>SUBTOTAL(109,I2:I13)</f>
        <v>0</v>
      </c>
      <c r="J14" s="6">
        <f t="shared" ref="J14:L14" si="5">SUBTOTAL(109,J2:J13)</f>
        <v>0</v>
      </c>
      <c r="K14" s="6">
        <f t="shared" si="5"/>
        <v>0</v>
      </c>
      <c r="L14" s="6">
        <f t="shared" si="5"/>
        <v>0</v>
      </c>
      <c r="M14" s="14" cm="1">
        <f t="array" ref="M14">AVERAGE(IF(M2:M13&lt;&gt;0,M2:M13,0))</f>
        <v>0</v>
      </c>
      <c r="N14" s="15" cm="1">
        <f t="array" ref="N14">AVERAGE(IF(N2:N13&lt;&gt;0,N2:N13,0))</f>
        <v>0</v>
      </c>
      <c r="O14" s="15" cm="1">
        <f t="array" ref="O14">AVERAGE(IF(O2:O13&lt;&gt;0,O2:O13,0))</f>
        <v>0</v>
      </c>
      <c r="P14" s="16" cm="1">
        <f t="array" ref="P14">AVERAGE(IF(P2:P13&lt;&gt;0,P2:P13,0))</f>
        <v>0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742A0-50CF-4D5F-99E6-4959745E80FC}">
  <dimension ref="A1:P14"/>
  <sheetViews>
    <sheetView workbookViewId="0">
      <selection activeCell="I25" sqref="I25"/>
    </sheetView>
  </sheetViews>
  <sheetFormatPr baseColWidth="10" defaultColWidth="9.140625" defaultRowHeight="15" x14ac:dyDescent="0.25"/>
  <cols>
    <col min="3" max="3" width="13.7109375" customWidth="1"/>
    <col min="4" max="4" width="11" customWidth="1"/>
    <col min="5" max="5" width="20.140625" bestFit="1" customWidth="1"/>
    <col min="6" max="6" width="12.28515625" customWidth="1"/>
    <col min="7" max="7" width="10.42578125" customWidth="1"/>
    <col min="8" max="8" width="10.140625" customWidth="1"/>
    <col min="9" max="9" width="19.28515625" customWidth="1"/>
    <col min="10" max="10" width="15.28515625" customWidth="1"/>
    <col min="11" max="11" width="18.42578125" customWidth="1"/>
    <col min="12" max="12" width="12.85546875" customWidth="1"/>
    <col min="13" max="13" width="17" style="7" bestFit="1" customWidth="1"/>
    <col min="14" max="14" width="10.85546875" style="7" bestFit="1" customWidth="1"/>
    <col min="15" max="15" width="14.85546875" style="7" bestFit="1" customWidth="1"/>
    <col min="16" max="16" width="12.7109375" style="7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10</v>
      </c>
      <c r="H1" t="s">
        <v>11</v>
      </c>
      <c r="I1" t="s">
        <v>6</v>
      </c>
      <c r="J1" t="s">
        <v>7</v>
      </c>
      <c r="K1" t="s">
        <v>8</v>
      </c>
      <c r="L1" t="s">
        <v>9</v>
      </c>
      <c r="M1" s="8" t="s">
        <v>13</v>
      </c>
      <c r="N1" s="9" t="s">
        <v>14</v>
      </c>
      <c r="O1" s="9" t="s">
        <v>15</v>
      </c>
      <c r="P1" s="10" t="s">
        <v>16</v>
      </c>
    </row>
    <row r="2" spans="1:16" x14ac:dyDescent="0.25">
      <c r="A2">
        <v>1</v>
      </c>
      <c r="B2">
        <v>2030</v>
      </c>
      <c r="C2" s="1">
        <v>0</v>
      </c>
      <c r="D2" s="1">
        <v>0</v>
      </c>
      <c r="E2" s="1">
        <v>0</v>
      </c>
      <c r="F2" s="1">
        <v>0</v>
      </c>
      <c r="G2" s="2">
        <v>0.08</v>
      </c>
      <c r="H2" s="2">
        <v>0.3</v>
      </c>
      <c r="I2" s="2">
        <f t="shared" ref="I2:J13" si="0">G2*C2</f>
        <v>0</v>
      </c>
      <c r="J2" s="2">
        <f t="shared" si="0"/>
        <v>0</v>
      </c>
      <c r="K2" s="2">
        <f t="shared" ref="K2:K13" si="1">H2*F2</f>
        <v>0</v>
      </c>
      <c r="L2" s="2">
        <f t="shared" ref="L2:L7" si="2">K2-J2+I2</f>
        <v>0</v>
      </c>
      <c r="M2" s="11">
        <v>0</v>
      </c>
      <c r="N2" s="12">
        <v>0</v>
      </c>
      <c r="O2" s="12">
        <v>0</v>
      </c>
      <c r="P2" s="13">
        <v>0</v>
      </c>
    </row>
    <row r="3" spans="1:16" x14ac:dyDescent="0.25">
      <c r="A3">
        <v>2</v>
      </c>
      <c r="B3">
        <v>2030</v>
      </c>
      <c r="C3" s="1">
        <v>0</v>
      </c>
      <c r="D3" s="1">
        <v>0</v>
      </c>
      <c r="E3" s="1">
        <v>0</v>
      </c>
      <c r="F3" s="1">
        <v>0</v>
      </c>
      <c r="G3" s="2">
        <v>0.08</v>
      </c>
      <c r="H3" s="2">
        <v>0.3</v>
      </c>
      <c r="I3" s="2">
        <f t="shared" si="0"/>
        <v>0</v>
      </c>
      <c r="J3" s="2">
        <f t="shared" si="0"/>
        <v>0</v>
      </c>
      <c r="K3" s="2">
        <f t="shared" si="1"/>
        <v>0</v>
      </c>
      <c r="L3" s="2">
        <f t="shared" si="2"/>
        <v>0</v>
      </c>
      <c r="M3" s="11">
        <v>0</v>
      </c>
      <c r="N3" s="12">
        <v>0</v>
      </c>
      <c r="O3" s="12">
        <v>0</v>
      </c>
      <c r="P3" s="13">
        <v>0</v>
      </c>
    </row>
    <row r="4" spans="1:16" x14ac:dyDescent="0.25">
      <c r="A4">
        <v>3</v>
      </c>
      <c r="B4">
        <v>2030</v>
      </c>
      <c r="C4" s="1">
        <v>0</v>
      </c>
      <c r="D4" s="1">
        <v>0</v>
      </c>
      <c r="E4" s="1">
        <v>0</v>
      </c>
      <c r="F4" s="1">
        <v>0</v>
      </c>
      <c r="G4" s="2">
        <v>0.08</v>
      </c>
      <c r="H4" s="2">
        <v>0.3</v>
      </c>
      <c r="I4" s="2">
        <f t="shared" si="0"/>
        <v>0</v>
      </c>
      <c r="J4" s="2">
        <f t="shared" si="0"/>
        <v>0</v>
      </c>
      <c r="K4" s="2">
        <f t="shared" si="1"/>
        <v>0</v>
      </c>
      <c r="L4" s="2">
        <f t="shared" si="2"/>
        <v>0</v>
      </c>
      <c r="M4" s="11">
        <v>0</v>
      </c>
      <c r="N4" s="12">
        <v>0</v>
      </c>
      <c r="O4" s="12">
        <v>0</v>
      </c>
      <c r="P4" s="13">
        <v>0</v>
      </c>
    </row>
    <row r="5" spans="1:16" x14ac:dyDescent="0.25">
      <c r="A5">
        <v>4</v>
      </c>
      <c r="B5">
        <v>2030</v>
      </c>
      <c r="C5" s="1">
        <v>0</v>
      </c>
      <c r="D5" s="1">
        <v>0</v>
      </c>
      <c r="E5" s="1">
        <v>0</v>
      </c>
      <c r="F5" s="1">
        <v>0</v>
      </c>
      <c r="G5" s="2">
        <v>0.08</v>
      </c>
      <c r="H5" s="2">
        <v>0.3</v>
      </c>
      <c r="I5" s="2">
        <f t="shared" si="0"/>
        <v>0</v>
      </c>
      <c r="J5" s="2">
        <f t="shared" si="0"/>
        <v>0</v>
      </c>
      <c r="K5" s="2">
        <f t="shared" si="1"/>
        <v>0</v>
      </c>
      <c r="L5" s="2">
        <f t="shared" si="2"/>
        <v>0</v>
      </c>
      <c r="M5" s="11">
        <v>0</v>
      </c>
      <c r="N5" s="12">
        <v>0</v>
      </c>
      <c r="O5" s="12">
        <v>0</v>
      </c>
      <c r="P5" s="13">
        <v>0</v>
      </c>
    </row>
    <row r="6" spans="1:16" x14ac:dyDescent="0.25">
      <c r="A6">
        <v>5</v>
      </c>
      <c r="B6">
        <v>2030</v>
      </c>
      <c r="C6" s="1">
        <v>0</v>
      </c>
      <c r="D6" s="1">
        <v>0</v>
      </c>
      <c r="E6" s="1">
        <v>0</v>
      </c>
      <c r="F6" s="1">
        <v>0</v>
      </c>
      <c r="G6" s="2">
        <v>0.08</v>
      </c>
      <c r="H6" s="2">
        <v>0.3</v>
      </c>
      <c r="I6" s="2">
        <f t="shared" si="0"/>
        <v>0</v>
      </c>
      <c r="J6" s="2">
        <f t="shared" si="0"/>
        <v>0</v>
      </c>
      <c r="K6" s="2">
        <f t="shared" si="1"/>
        <v>0</v>
      </c>
      <c r="L6" s="2">
        <f t="shared" si="2"/>
        <v>0</v>
      </c>
      <c r="M6" s="11">
        <v>0</v>
      </c>
      <c r="N6" s="12">
        <v>0</v>
      </c>
      <c r="O6" s="12">
        <v>0</v>
      </c>
      <c r="P6" s="13">
        <v>0</v>
      </c>
    </row>
    <row r="7" spans="1:16" x14ac:dyDescent="0.25">
      <c r="A7">
        <v>6</v>
      </c>
      <c r="B7">
        <v>2030</v>
      </c>
      <c r="C7" s="1">
        <v>0</v>
      </c>
      <c r="D7" s="1">
        <v>0</v>
      </c>
      <c r="E7" s="1">
        <v>0</v>
      </c>
      <c r="F7" s="1">
        <v>0</v>
      </c>
      <c r="G7" s="2">
        <v>0.08</v>
      </c>
      <c r="H7" s="2">
        <v>0.3</v>
      </c>
      <c r="I7" s="2">
        <f t="shared" si="0"/>
        <v>0</v>
      </c>
      <c r="J7" s="2">
        <f t="shared" si="0"/>
        <v>0</v>
      </c>
      <c r="K7" s="2">
        <f t="shared" si="1"/>
        <v>0</v>
      </c>
      <c r="L7" s="2">
        <f t="shared" si="2"/>
        <v>0</v>
      </c>
      <c r="M7" s="11">
        <v>0</v>
      </c>
      <c r="N7" s="12">
        <v>0</v>
      </c>
      <c r="O7" s="12">
        <v>0</v>
      </c>
      <c r="P7" s="13">
        <v>0</v>
      </c>
    </row>
    <row r="8" spans="1:16" x14ac:dyDescent="0.25">
      <c r="A8">
        <v>7</v>
      </c>
      <c r="B8">
        <v>2030</v>
      </c>
      <c r="C8" s="1">
        <v>0</v>
      </c>
      <c r="D8" s="1">
        <v>0</v>
      </c>
      <c r="E8" s="1">
        <v>0</v>
      </c>
      <c r="F8" s="1">
        <v>0</v>
      </c>
      <c r="G8" s="2">
        <v>0.08</v>
      </c>
      <c r="H8" s="2">
        <v>0.3</v>
      </c>
      <c r="I8" s="2">
        <f t="shared" si="0"/>
        <v>0</v>
      </c>
      <c r="J8" s="2">
        <f t="shared" si="0"/>
        <v>0</v>
      </c>
      <c r="K8" s="2">
        <f t="shared" si="1"/>
        <v>0</v>
      </c>
      <c r="L8" s="2">
        <f>K8-J8+I8</f>
        <v>0</v>
      </c>
      <c r="M8" s="11">
        <v>0</v>
      </c>
      <c r="N8" s="12">
        <v>0</v>
      </c>
      <c r="O8" s="12">
        <v>0</v>
      </c>
      <c r="P8" s="13">
        <v>0</v>
      </c>
    </row>
    <row r="9" spans="1:16" x14ac:dyDescent="0.25">
      <c r="A9">
        <v>8</v>
      </c>
      <c r="B9">
        <v>2030</v>
      </c>
      <c r="C9" s="1">
        <v>0</v>
      </c>
      <c r="D9" s="1">
        <v>0</v>
      </c>
      <c r="E9" s="1">
        <v>0</v>
      </c>
      <c r="F9" s="1">
        <v>0</v>
      </c>
      <c r="G9" s="2">
        <v>0.08</v>
      </c>
      <c r="H9" s="2">
        <v>0.3</v>
      </c>
      <c r="I9" s="2">
        <f t="shared" si="0"/>
        <v>0</v>
      </c>
      <c r="J9" s="2">
        <f t="shared" si="0"/>
        <v>0</v>
      </c>
      <c r="K9" s="2">
        <f t="shared" si="1"/>
        <v>0</v>
      </c>
      <c r="L9" s="2">
        <f>K9-J9+I9</f>
        <v>0</v>
      </c>
      <c r="M9" s="11">
        <v>0</v>
      </c>
      <c r="N9" s="12">
        <v>0</v>
      </c>
      <c r="O9" s="12">
        <v>0</v>
      </c>
      <c r="P9" s="13">
        <v>0</v>
      </c>
    </row>
    <row r="10" spans="1:16" x14ac:dyDescent="0.25">
      <c r="A10">
        <v>9</v>
      </c>
      <c r="B10">
        <v>2030</v>
      </c>
      <c r="C10" s="1">
        <v>0</v>
      </c>
      <c r="D10" s="1">
        <v>0</v>
      </c>
      <c r="E10" s="1">
        <v>0</v>
      </c>
      <c r="F10" s="1">
        <v>0</v>
      </c>
      <c r="G10" s="2">
        <v>0.08</v>
      </c>
      <c r="H10" s="2">
        <v>0.3</v>
      </c>
      <c r="I10" s="2">
        <f t="shared" si="0"/>
        <v>0</v>
      </c>
      <c r="J10" s="2">
        <f t="shared" si="0"/>
        <v>0</v>
      </c>
      <c r="K10" s="2">
        <f t="shared" si="1"/>
        <v>0</v>
      </c>
      <c r="L10" s="2">
        <f t="shared" ref="L10:L13" si="3">K10-J10+I10</f>
        <v>0</v>
      </c>
      <c r="M10" s="11">
        <v>0</v>
      </c>
      <c r="N10" s="12">
        <v>0</v>
      </c>
      <c r="O10" s="12">
        <v>0</v>
      </c>
      <c r="P10" s="13">
        <v>0</v>
      </c>
    </row>
    <row r="11" spans="1:16" x14ac:dyDescent="0.25">
      <c r="A11">
        <v>10</v>
      </c>
      <c r="B11">
        <v>2030</v>
      </c>
      <c r="C11" s="1">
        <v>0</v>
      </c>
      <c r="D11" s="1">
        <v>0</v>
      </c>
      <c r="E11" s="1">
        <v>0</v>
      </c>
      <c r="F11" s="1">
        <v>0</v>
      </c>
      <c r="G11" s="2">
        <v>0.08</v>
      </c>
      <c r="H11" s="2">
        <v>0.3</v>
      </c>
      <c r="I11" s="2">
        <f t="shared" si="0"/>
        <v>0</v>
      </c>
      <c r="J11" s="2">
        <f t="shared" si="0"/>
        <v>0</v>
      </c>
      <c r="K11" s="2">
        <f t="shared" si="1"/>
        <v>0</v>
      </c>
      <c r="L11" s="2">
        <f t="shared" si="3"/>
        <v>0</v>
      </c>
      <c r="M11" s="11">
        <v>0</v>
      </c>
      <c r="N11" s="12">
        <v>0</v>
      </c>
      <c r="O11" s="12">
        <v>0</v>
      </c>
      <c r="P11" s="13">
        <v>0</v>
      </c>
    </row>
    <row r="12" spans="1:16" x14ac:dyDescent="0.25">
      <c r="A12">
        <v>11</v>
      </c>
      <c r="B12">
        <v>2030</v>
      </c>
      <c r="C12" s="1">
        <v>0</v>
      </c>
      <c r="D12" s="1">
        <v>0</v>
      </c>
      <c r="E12" s="1">
        <v>0</v>
      </c>
      <c r="F12" s="1">
        <v>0</v>
      </c>
      <c r="G12" s="2">
        <v>0.08</v>
      </c>
      <c r="H12" s="2">
        <v>0.3</v>
      </c>
      <c r="I12" s="2">
        <f t="shared" si="0"/>
        <v>0</v>
      </c>
      <c r="J12" s="2">
        <f t="shared" si="0"/>
        <v>0</v>
      </c>
      <c r="K12" s="2">
        <f t="shared" si="1"/>
        <v>0</v>
      </c>
      <c r="L12" s="2">
        <f t="shared" si="3"/>
        <v>0</v>
      </c>
      <c r="M12" s="11">
        <v>0</v>
      </c>
      <c r="N12" s="12">
        <v>0</v>
      </c>
      <c r="O12" s="12">
        <v>0</v>
      </c>
      <c r="P12" s="13">
        <v>0</v>
      </c>
    </row>
    <row r="13" spans="1:16" x14ac:dyDescent="0.25">
      <c r="A13">
        <v>12</v>
      </c>
      <c r="B13">
        <v>2030</v>
      </c>
      <c r="C13" s="1">
        <v>0</v>
      </c>
      <c r="D13" s="1">
        <v>0</v>
      </c>
      <c r="E13" s="1">
        <v>0</v>
      </c>
      <c r="F13" s="1">
        <v>0</v>
      </c>
      <c r="G13" s="2">
        <v>0.08</v>
      </c>
      <c r="H13" s="2">
        <v>0.3</v>
      </c>
      <c r="I13" s="2">
        <f t="shared" si="0"/>
        <v>0</v>
      </c>
      <c r="J13" s="2">
        <f t="shared" si="0"/>
        <v>0</v>
      </c>
      <c r="K13" s="2">
        <f t="shared" si="1"/>
        <v>0</v>
      </c>
      <c r="L13" s="2">
        <f t="shared" si="3"/>
        <v>0</v>
      </c>
      <c r="M13" s="11">
        <v>0</v>
      </c>
      <c r="N13" s="12">
        <v>0</v>
      </c>
      <c r="O13" s="12">
        <v>0</v>
      </c>
      <c r="P13" s="13">
        <v>0</v>
      </c>
    </row>
    <row r="14" spans="1:16" ht="15.75" thickBot="1" x14ac:dyDescent="0.3">
      <c r="A14" s="3" t="s">
        <v>12</v>
      </c>
      <c r="B14" s="4">
        <v>2030</v>
      </c>
      <c r="C14" s="5">
        <f>SUBTOTAL(109,C2:C13)</f>
        <v>0</v>
      </c>
      <c r="D14" s="5">
        <f>SUBTOTAL(109,D2:D13)</f>
        <v>0</v>
      </c>
      <c r="E14" s="5">
        <f t="shared" ref="E14:F14" si="4">SUBTOTAL(109,E2:E13)</f>
        <v>0</v>
      </c>
      <c r="F14" s="5">
        <f t="shared" si="4"/>
        <v>0</v>
      </c>
      <c r="G14" s="6"/>
      <c r="H14" s="6"/>
      <c r="I14" s="6">
        <f>SUBTOTAL(109,I2:I13)</f>
        <v>0</v>
      </c>
      <c r="J14" s="6">
        <f t="shared" ref="J14:L14" si="5">SUBTOTAL(109,J2:J13)</f>
        <v>0</v>
      </c>
      <c r="K14" s="6">
        <f t="shared" si="5"/>
        <v>0</v>
      </c>
      <c r="L14" s="6">
        <f t="shared" si="5"/>
        <v>0</v>
      </c>
      <c r="M14" s="14" cm="1">
        <f t="array" ref="M14">AVERAGE(IF(M2:M13&lt;&gt;0,M2:M13,0))</f>
        <v>0</v>
      </c>
      <c r="N14" s="15" cm="1">
        <f t="array" ref="N14">AVERAGE(IF(N2:N13&lt;&gt;0,N2:N13,0))</f>
        <v>0</v>
      </c>
      <c r="O14" s="15" cm="1">
        <f t="array" ref="O14">AVERAGE(IF(O2:O13&lt;&gt;0,O2:O13,0))</f>
        <v>0</v>
      </c>
      <c r="P14" s="16" cm="1">
        <f t="array" ref="P14">AVERAGE(IF(P2:P13&lt;&gt;0,P2:P13,0))</f>
        <v>0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D9F6F-3E37-4C9B-855A-BF1BF23B968A}">
  <dimension ref="A1:M26"/>
  <sheetViews>
    <sheetView workbookViewId="0">
      <selection activeCell="I3" sqref="I3"/>
    </sheetView>
  </sheetViews>
  <sheetFormatPr baseColWidth="10" defaultRowHeight="15" x14ac:dyDescent="0.25"/>
  <cols>
    <col min="2" max="2" width="18.140625" customWidth="1"/>
    <col min="3" max="3" width="12.85546875" customWidth="1"/>
    <col min="4" max="4" width="17.42578125" customWidth="1"/>
    <col min="5" max="5" width="16.7109375" customWidth="1"/>
    <col min="6" max="6" width="19.28515625" customWidth="1"/>
    <col min="7" max="7" width="15.28515625" customWidth="1"/>
    <col min="8" max="8" width="18.42578125" customWidth="1"/>
    <col min="10" max="10" width="21" customWidth="1"/>
    <col min="11" max="11" width="14.5703125" customWidth="1"/>
    <col min="12" max="12" width="17.85546875" customWidth="1"/>
    <col min="13" max="13" width="16.7109375" customWidth="1"/>
  </cols>
  <sheetData>
    <row r="1" spans="1:13" x14ac:dyDescent="0.25">
      <c r="A1" t="s">
        <v>1</v>
      </c>
      <c r="B1" t="s">
        <v>22</v>
      </c>
      <c r="C1" t="s">
        <v>23</v>
      </c>
      <c r="D1" t="s">
        <v>24</v>
      </c>
      <c r="E1" t="s">
        <v>25</v>
      </c>
      <c r="F1" t="s">
        <v>6</v>
      </c>
      <c r="G1" t="s">
        <v>7</v>
      </c>
      <c r="H1" t="s">
        <v>8</v>
      </c>
      <c r="I1" t="s">
        <v>17</v>
      </c>
      <c r="J1" t="s">
        <v>20</v>
      </c>
      <c r="K1" t="s">
        <v>21</v>
      </c>
      <c r="L1" t="s">
        <v>18</v>
      </c>
      <c r="M1" t="s">
        <v>19</v>
      </c>
    </row>
    <row r="2" spans="1:13" x14ac:dyDescent="0.25">
      <c r="A2">
        <v>2020</v>
      </c>
      <c r="B2" s="1" cm="1">
        <f t="array" aca="1" ref="B2" ca="1">INDIRECT(A2&amp;"!"&amp;$B$26)</f>
        <v>946.32</v>
      </c>
      <c r="C2" s="1" cm="1">
        <f t="array" aca="1" ref="C2" ca="1">INDIRECT(A2&amp;"!"&amp;$C$26)</f>
        <v>278.48</v>
      </c>
      <c r="D2" s="1" cm="1">
        <f t="array" aca="1" ref="D2" ca="1">INDIRECT(A2&amp;"!"&amp;$D$26)</f>
        <v>2163.46</v>
      </c>
      <c r="E2" s="1" cm="1">
        <f t="array" aca="1" ref="E2" ca="1">INDIRECT(A2&amp;"!"&amp;$E$26)</f>
        <v>1221.0999999999999</v>
      </c>
      <c r="F2" s="2" cm="1">
        <f t="array" aca="1" ref="F2" ca="1">INDIRECT(A2&amp;"!"&amp;$F$26)</f>
        <v>84.22247999999999</v>
      </c>
      <c r="G2" s="2" cm="1">
        <f t="array" aca="1" ref="G2" ca="1">INDIRECT(A2&amp;"!"&amp;$G$26)</f>
        <v>83.543999999999997</v>
      </c>
      <c r="H2" s="2" cm="1">
        <f t="array" aca="1" ref="H2" ca="1">INDIRECT(A2&amp;"!"&amp;$H$26)</f>
        <v>366.33</v>
      </c>
      <c r="I2" s="2" cm="1">
        <f t="array" aca="1" ref="I2" ca="1">INDIRECT(A2&amp;"!"&amp;$I$26)</f>
        <v>367.00848000000002</v>
      </c>
      <c r="J2" s="7" cm="1">
        <f t="array" aca="1" ref="J2" ca="1">INDIRECT("'"&amp;A2&amp;"'!"&amp;$J$26)</f>
        <v>0.60600000000000009</v>
      </c>
      <c r="K2" s="7" cm="1">
        <f t="array" aca="1" ref="K2" ca="1">INDIRECT(A2&amp;"!"&amp;$K$26)</f>
        <v>0.81199999999999994</v>
      </c>
      <c r="L2" s="7" cm="1">
        <f t="array" aca="1" ref="L2" ca="1">INDIRECT(A2&amp;"!"&amp;$L$26)</f>
        <v>0.39400000000000002</v>
      </c>
      <c r="M2" s="7" cm="1">
        <f t="array" aca="1" ref="M2" ca="1">INDIRECT(A2&amp;"!"&amp;$M$26)</f>
        <v>0.188</v>
      </c>
    </row>
    <row r="3" spans="1:13" x14ac:dyDescent="0.25">
      <c r="A3">
        <v>2021</v>
      </c>
      <c r="B3" s="1" cm="1">
        <f t="array" aca="1" ref="B3" ca="1">INDIRECT(A3&amp;"!"&amp;$B$26)</f>
        <v>2811.6700000000005</v>
      </c>
      <c r="C3" s="1" cm="1">
        <f t="array" aca="1" ref="C3" ca="1">INDIRECT(A3&amp;"!"&amp;$C$26)</f>
        <v>1611.66</v>
      </c>
      <c r="D3" s="1" cm="1">
        <f t="array" aca="1" ref="D3" ca="1">INDIRECT(A3&amp;"!"&amp;$D$26)</f>
        <v>7576.55</v>
      </c>
      <c r="E3" s="1" cm="1">
        <f t="array" aca="1" ref="E3" ca="1">INDIRECT(A3&amp;"!"&amp;$E$26)</f>
        <v>5636.03</v>
      </c>
      <c r="F3" s="2" cm="1">
        <f t="array" aca="1" ref="F3" ca="1">INDIRECT(A3&amp;"!"&amp;$F$26)</f>
        <v>250.23863</v>
      </c>
      <c r="G3" s="2" cm="1">
        <f t="array" aca="1" ref="G3" ca="1">INDIRECT(A3&amp;"!"&amp;$G$26)</f>
        <v>521.09</v>
      </c>
      <c r="H3" s="2" cm="1">
        <f t="array" aca="1" ref="H3" ca="1">INDIRECT(A3&amp;"!"&amp;$H$26)</f>
        <v>1757.7822000000001</v>
      </c>
      <c r="I3" s="2" cm="1">
        <f t="array" aca="1" ref="I3" ca="1">INDIRECT(A3&amp;"!"&amp;$I$26)</f>
        <v>1486.9308300000002</v>
      </c>
      <c r="J3" s="7" cm="1">
        <f t="array" aca="1" ref="J3" ca="1">INDIRECT("'"&amp;A3&amp;"'!"&amp;$J$26)</f>
        <v>0.66750000000000009</v>
      </c>
      <c r="K3" s="7" cm="1">
        <f t="array" aca="1" ref="K3" ca="1">INDIRECT(A3&amp;"!"&amp;$K$26)</f>
        <v>0.69833333333333336</v>
      </c>
      <c r="L3" s="7" cm="1">
        <f t="array" aca="1" ref="L3" ca="1">INDIRECT(A3&amp;"!"&amp;$L$26)</f>
        <v>0.33250000000000007</v>
      </c>
      <c r="M3" s="7" cm="1">
        <f t="array" aca="1" ref="M3" ca="1">INDIRECT(A3&amp;"!"&amp;$M$26)</f>
        <v>0.30166666666666669</v>
      </c>
    </row>
    <row r="4" spans="1:13" x14ac:dyDescent="0.25">
      <c r="A4">
        <v>2022</v>
      </c>
      <c r="B4" s="1" cm="1">
        <f t="array" aca="1" ref="B4" ca="1">INDIRECT(A4&amp;"!"&amp;$B$26)</f>
        <v>0.73</v>
      </c>
      <c r="C4" s="1" cm="1">
        <f t="array" aca="1" ref="C4" ca="1">INDIRECT(A4&amp;"!"&amp;$C$26)</f>
        <v>618.09</v>
      </c>
      <c r="D4" s="1" cm="1">
        <f t="array" aca="1" ref="D4" ca="1">INDIRECT(A4&amp;"!"&amp;$D$26)</f>
        <v>101.98</v>
      </c>
      <c r="E4" s="1" cm="1">
        <f t="array" aca="1" ref="E4" ca="1">INDIRECT(A4&amp;"!"&amp;$E$26)</f>
        <v>707.35</v>
      </c>
      <c r="F4" s="2" cm="1">
        <f t="array" aca="1" ref="F4" ca="1">INDIRECT(A4&amp;"!"&amp;$F$26)</f>
        <v>6.497E-2</v>
      </c>
      <c r="G4" s="2" cm="1">
        <f t="array" aca="1" ref="G4" ca="1">INDIRECT(A4&amp;"!"&amp;$G$26)</f>
        <v>210.15060000000003</v>
      </c>
      <c r="H4" s="2" cm="1">
        <f t="array" aca="1" ref="H4" ca="1">INDIRECT(A4&amp;"!"&amp;$H$26)</f>
        <v>240.49900000000002</v>
      </c>
      <c r="I4" s="2" cm="1">
        <f t="array" aca="1" ref="I4" ca="1">INDIRECT(A4&amp;"!"&amp;$I$26)</f>
        <v>30.413369999999997</v>
      </c>
      <c r="J4" s="7" cm="1">
        <f t="array" aca="1" ref="J4" ca="1">INDIRECT("'"&amp;A4&amp;"'!"&amp;$J$26)</f>
        <v>0.99</v>
      </c>
      <c r="K4" s="7" cm="1">
        <f t="array" aca="1" ref="K4" ca="1">INDIRECT(A4&amp;"!"&amp;$K$26)</f>
        <v>0.13</v>
      </c>
      <c r="L4" s="7" cm="1">
        <f t="array" aca="1" ref="L4" ca="1">INDIRECT(A4&amp;"!"&amp;$L$26)</f>
        <v>0.01</v>
      </c>
      <c r="M4" s="7" cm="1">
        <f t="array" aca="1" ref="M4" ca="1">INDIRECT(A4&amp;"!"&amp;$M$26)</f>
        <v>0.87</v>
      </c>
    </row>
    <row r="5" spans="1:13" x14ac:dyDescent="0.25">
      <c r="A5">
        <v>2023</v>
      </c>
      <c r="B5" s="1" cm="1">
        <f t="array" aca="1" ref="B5" ca="1">INDIRECT(A5&amp;"!"&amp;$B$26)</f>
        <v>0</v>
      </c>
      <c r="C5" s="1" cm="1">
        <f t="array" aca="1" ref="C5" ca="1">INDIRECT(A5&amp;"!"&amp;$C$26)</f>
        <v>0</v>
      </c>
      <c r="D5" s="1" cm="1">
        <f t="array" aca="1" ref="D5" ca="1">INDIRECT(A5&amp;"!"&amp;$D$26)</f>
        <v>0</v>
      </c>
      <c r="E5" s="1" cm="1">
        <f t="array" aca="1" ref="E5" ca="1">INDIRECT(A5&amp;"!"&amp;$E$26)</f>
        <v>0</v>
      </c>
      <c r="F5" s="2" cm="1">
        <f t="array" aca="1" ref="F5" ca="1">INDIRECT(A5&amp;"!"&amp;$F$26)</f>
        <v>0</v>
      </c>
      <c r="G5" s="2" cm="1">
        <f t="array" aca="1" ref="G5" ca="1">INDIRECT(A5&amp;"!"&amp;$G$26)</f>
        <v>0</v>
      </c>
      <c r="H5" s="2" cm="1">
        <f t="array" aca="1" ref="H5" ca="1">INDIRECT(A5&amp;"!"&amp;$H$26)</f>
        <v>0</v>
      </c>
      <c r="I5" s="2" cm="1">
        <f t="array" aca="1" ref="I5" ca="1">INDIRECT(A5&amp;"!"&amp;$I$26)</f>
        <v>0</v>
      </c>
      <c r="J5" s="7" cm="1">
        <f t="array" aca="1" ref="J5" ca="1">INDIRECT("'"&amp;A5&amp;"'!"&amp;$J$26)</f>
        <v>0</v>
      </c>
      <c r="K5" s="7" cm="1">
        <f t="array" aca="1" ref="K5" ca="1">INDIRECT(A5&amp;"!"&amp;$K$26)</f>
        <v>0</v>
      </c>
      <c r="L5" s="7" cm="1">
        <f t="array" aca="1" ref="L5" ca="1">INDIRECT(A5&amp;"!"&amp;$L$26)</f>
        <v>0</v>
      </c>
      <c r="M5" s="7" cm="1">
        <f t="array" aca="1" ref="M5" ca="1">INDIRECT(A5&amp;"!"&amp;$M$26)</f>
        <v>0</v>
      </c>
    </row>
    <row r="6" spans="1:13" x14ac:dyDescent="0.25">
      <c r="A6">
        <v>2024</v>
      </c>
      <c r="B6" s="1" cm="1">
        <f t="array" aca="1" ref="B6" ca="1">INDIRECT(A6&amp;"!"&amp;$B$26)</f>
        <v>0</v>
      </c>
      <c r="C6" s="1" cm="1">
        <f t="array" aca="1" ref="C6" ca="1">INDIRECT(A6&amp;"!"&amp;$C$26)</f>
        <v>0</v>
      </c>
      <c r="D6" s="1" cm="1">
        <f t="array" aca="1" ref="D6" ca="1">INDIRECT(A6&amp;"!"&amp;$D$26)</f>
        <v>0</v>
      </c>
      <c r="E6" s="1" cm="1">
        <f t="array" aca="1" ref="E6" ca="1">INDIRECT(A6&amp;"!"&amp;$E$26)</f>
        <v>0</v>
      </c>
      <c r="F6" s="2" cm="1">
        <f t="array" aca="1" ref="F6" ca="1">INDIRECT(A6&amp;"!"&amp;$F$26)</f>
        <v>0</v>
      </c>
      <c r="G6" s="2" cm="1">
        <f t="array" aca="1" ref="G6" ca="1">INDIRECT(A6&amp;"!"&amp;$G$26)</f>
        <v>0</v>
      </c>
      <c r="H6" s="2" cm="1">
        <f t="array" aca="1" ref="H6" ca="1">INDIRECT(A6&amp;"!"&amp;$H$26)</f>
        <v>0</v>
      </c>
      <c r="I6" s="2" cm="1">
        <f t="array" aca="1" ref="I6" ca="1">INDIRECT(A6&amp;"!"&amp;$I$26)</f>
        <v>0</v>
      </c>
      <c r="J6" s="7" cm="1">
        <f t="array" aca="1" ref="J6" ca="1">INDIRECT("'"&amp;A6&amp;"'!"&amp;$J$26)</f>
        <v>0</v>
      </c>
      <c r="K6" s="7" cm="1">
        <f t="array" aca="1" ref="K6" ca="1">INDIRECT(A6&amp;"!"&amp;$K$26)</f>
        <v>0</v>
      </c>
      <c r="L6" s="7" cm="1">
        <f t="array" aca="1" ref="L6" ca="1">INDIRECT(A6&amp;"!"&amp;$L$26)</f>
        <v>0</v>
      </c>
      <c r="M6" s="7" cm="1">
        <f t="array" aca="1" ref="M6" ca="1">INDIRECT(A6&amp;"!"&amp;$M$26)</f>
        <v>0</v>
      </c>
    </row>
    <row r="7" spans="1:13" x14ac:dyDescent="0.25">
      <c r="A7">
        <v>2025</v>
      </c>
      <c r="B7" s="1" cm="1">
        <f t="array" aca="1" ref="B7" ca="1">INDIRECT(A7&amp;"!"&amp;$B$26)</f>
        <v>0</v>
      </c>
      <c r="C7" s="1" cm="1">
        <f t="array" aca="1" ref="C7" ca="1">INDIRECT(A7&amp;"!"&amp;$C$26)</f>
        <v>0</v>
      </c>
      <c r="D7" s="1" cm="1">
        <f t="array" aca="1" ref="D7" ca="1">INDIRECT(A7&amp;"!"&amp;$D$26)</f>
        <v>0</v>
      </c>
      <c r="E7" s="1" cm="1">
        <f t="array" aca="1" ref="E7" ca="1">INDIRECT(A7&amp;"!"&amp;$E$26)</f>
        <v>0</v>
      </c>
      <c r="F7" s="2" cm="1">
        <f t="array" aca="1" ref="F7" ca="1">INDIRECT(A7&amp;"!"&amp;$F$26)</f>
        <v>0</v>
      </c>
      <c r="G7" s="2" cm="1">
        <f t="array" aca="1" ref="G7" ca="1">INDIRECT(A7&amp;"!"&amp;$G$26)</f>
        <v>0</v>
      </c>
      <c r="H7" s="2" cm="1">
        <f t="array" aca="1" ref="H7" ca="1">INDIRECT(A7&amp;"!"&amp;$H$26)</f>
        <v>0</v>
      </c>
      <c r="I7" s="2" cm="1">
        <f t="array" aca="1" ref="I7" ca="1">INDIRECT(A7&amp;"!"&amp;$I$26)</f>
        <v>0</v>
      </c>
      <c r="J7" s="7" cm="1">
        <f t="array" aca="1" ref="J7" ca="1">INDIRECT("'"&amp;A7&amp;"'!"&amp;$J$26)</f>
        <v>0</v>
      </c>
      <c r="K7" s="7" cm="1">
        <f t="array" aca="1" ref="K7" ca="1">INDIRECT(A7&amp;"!"&amp;$K$26)</f>
        <v>0</v>
      </c>
      <c r="L7" s="7" cm="1">
        <f t="array" aca="1" ref="L7" ca="1">INDIRECT(A7&amp;"!"&amp;$L$26)</f>
        <v>0</v>
      </c>
      <c r="M7" s="7" cm="1">
        <f t="array" aca="1" ref="M7" ca="1">INDIRECT(A7&amp;"!"&amp;$M$26)</f>
        <v>0</v>
      </c>
    </row>
    <row r="8" spans="1:13" x14ac:dyDescent="0.25">
      <c r="A8">
        <v>2026</v>
      </c>
      <c r="B8" s="1" cm="1">
        <f t="array" aca="1" ref="B8" ca="1">INDIRECT(A8&amp;"!"&amp;$B$26)</f>
        <v>0</v>
      </c>
      <c r="C8" s="1" cm="1">
        <f t="array" aca="1" ref="C8" ca="1">INDIRECT(A8&amp;"!"&amp;$C$26)</f>
        <v>0</v>
      </c>
      <c r="D8" s="1" cm="1">
        <f t="array" aca="1" ref="D8" ca="1">INDIRECT(A8&amp;"!"&amp;$D$26)</f>
        <v>0</v>
      </c>
      <c r="E8" s="1" cm="1">
        <f t="array" aca="1" ref="E8" ca="1">INDIRECT(A8&amp;"!"&amp;$E$26)</f>
        <v>0</v>
      </c>
      <c r="F8" s="2" cm="1">
        <f t="array" aca="1" ref="F8" ca="1">INDIRECT(A8&amp;"!"&amp;$F$26)</f>
        <v>0</v>
      </c>
      <c r="G8" s="2" cm="1">
        <f t="array" aca="1" ref="G8" ca="1">INDIRECT(A8&amp;"!"&amp;$G$26)</f>
        <v>0</v>
      </c>
      <c r="H8" s="2" cm="1">
        <f t="array" aca="1" ref="H8" ca="1">INDIRECT(A8&amp;"!"&amp;$H$26)</f>
        <v>0</v>
      </c>
      <c r="I8" s="2" cm="1">
        <f t="array" aca="1" ref="I8" ca="1">INDIRECT(A8&amp;"!"&amp;$I$26)</f>
        <v>0</v>
      </c>
      <c r="J8" s="7" cm="1">
        <f t="array" aca="1" ref="J8" ca="1">INDIRECT("'"&amp;A8&amp;"'!"&amp;$J$26)</f>
        <v>0</v>
      </c>
      <c r="K8" s="7" cm="1">
        <f t="array" aca="1" ref="K8" ca="1">INDIRECT(A8&amp;"!"&amp;$K$26)</f>
        <v>0</v>
      </c>
      <c r="L8" s="7" cm="1">
        <f t="array" aca="1" ref="L8" ca="1">INDIRECT(A8&amp;"!"&amp;$L$26)</f>
        <v>0</v>
      </c>
      <c r="M8" s="7" cm="1">
        <f t="array" aca="1" ref="M8" ca="1">INDIRECT(A8&amp;"!"&amp;$M$26)</f>
        <v>0</v>
      </c>
    </row>
    <row r="9" spans="1:13" x14ac:dyDescent="0.25">
      <c r="A9">
        <v>2027</v>
      </c>
      <c r="B9" s="1" cm="1">
        <f t="array" aca="1" ref="B9" ca="1">INDIRECT(A9&amp;"!"&amp;$B$26)</f>
        <v>0</v>
      </c>
      <c r="C9" s="1" cm="1">
        <f t="array" aca="1" ref="C9" ca="1">INDIRECT(A9&amp;"!"&amp;$C$26)</f>
        <v>0</v>
      </c>
      <c r="D9" s="1" cm="1">
        <f t="array" aca="1" ref="D9" ca="1">INDIRECT(A9&amp;"!"&amp;$D$26)</f>
        <v>0</v>
      </c>
      <c r="E9" s="1" cm="1">
        <f t="array" aca="1" ref="E9" ca="1">INDIRECT(A9&amp;"!"&amp;$E$26)</f>
        <v>0</v>
      </c>
      <c r="F9" s="2" cm="1">
        <f t="array" aca="1" ref="F9" ca="1">INDIRECT(A9&amp;"!"&amp;$F$26)</f>
        <v>0</v>
      </c>
      <c r="G9" s="2" cm="1">
        <f t="array" aca="1" ref="G9" ca="1">INDIRECT(A9&amp;"!"&amp;$G$26)</f>
        <v>0</v>
      </c>
      <c r="H9" s="2" cm="1">
        <f t="array" aca="1" ref="H9" ca="1">INDIRECT(A9&amp;"!"&amp;$H$26)</f>
        <v>0</v>
      </c>
      <c r="I9" s="2" cm="1">
        <f t="array" aca="1" ref="I9" ca="1">INDIRECT(A9&amp;"!"&amp;$I$26)</f>
        <v>0</v>
      </c>
      <c r="J9" s="7" cm="1">
        <f t="array" aca="1" ref="J9" ca="1">INDIRECT("'"&amp;A9&amp;"'!"&amp;$J$26)</f>
        <v>0</v>
      </c>
      <c r="K9" s="7" cm="1">
        <f t="array" aca="1" ref="K9" ca="1">INDIRECT(A9&amp;"!"&amp;$K$26)</f>
        <v>0</v>
      </c>
      <c r="L9" s="7" cm="1">
        <f t="array" aca="1" ref="L9" ca="1">INDIRECT(A9&amp;"!"&amp;$L$26)</f>
        <v>0</v>
      </c>
      <c r="M9" s="7" cm="1">
        <f t="array" aca="1" ref="M9" ca="1">INDIRECT(A9&amp;"!"&amp;$M$26)</f>
        <v>0</v>
      </c>
    </row>
    <row r="10" spans="1:13" x14ac:dyDescent="0.25">
      <c r="A10">
        <v>2028</v>
      </c>
      <c r="B10" s="1" cm="1">
        <f t="array" aca="1" ref="B10" ca="1">INDIRECT(A10&amp;"!"&amp;$B$26)</f>
        <v>0</v>
      </c>
      <c r="C10" s="1" cm="1">
        <f t="array" aca="1" ref="C10" ca="1">INDIRECT(A10&amp;"!"&amp;$C$26)</f>
        <v>0</v>
      </c>
      <c r="D10" s="1" cm="1">
        <f t="array" aca="1" ref="D10" ca="1">INDIRECT(A10&amp;"!"&amp;$D$26)</f>
        <v>0</v>
      </c>
      <c r="E10" s="1" cm="1">
        <f t="array" aca="1" ref="E10" ca="1">INDIRECT(A10&amp;"!"&amp;$E$26)</f>
        <v>0</v>
      </c>
      <c r="F10" s="2" cm="1">
        <f t="array" aca="1" ref="F10" ca="1">INDIRECT(A10&amp;"!"&amp;$F$26)</f>
        <v>0</v>
      </c>
      <c r="G10" s="2" cm="1">
        <f t="array" aca="1" ref="G10" ca="1">INDIRECT(A10&amp;"!"&amp;$G$26)</f>
        <v>0</v>
      </c>
      <c r="H10" s="2" cm="1">
        <f t="array" aca="1" ref="H10" ca="1">INDIRECT(A10&amp;"!"&amp;$H$26)</f>
        <v>0</v>
      </c>
      <c r="I10" s="2" cm="1">
        <f t="array" aca="1" ref="I10" ca="1">INDIRECT(A10&amp;"!"&amp;$I$26)</f>
        <v>0</v>
      </c>
      <c r="J10" s="7" cm="1">
        <f t="array" aca="1" ref="J10" ca="1">INDIRECT("'"&amp;A10&amp;"'!"&amp;$J$26)</f>
        <v>0</v>
      </c>
      <c r="K10" s="7" cm="1">
        <f t="array" aca="1" ref="K10" ca="1">INDIRECT(A10&amp;"!"&amp;$K$26)</f>
        <v>0</v>
      </c>
      <c r="L10" s="7" cm="1">
        <f t="array" aca="1" ref="L10" ca="1">INDIRECT(A10&amp;"!"&amp;$L$26)</f>
        <v>0</v>
      </c>
      <c r="M10" s="7" cm="1">
        <f t="array" aca="1" ref="M10" ca="1">INDIRECT(A10&amp;"!"&amp;$M$26)</f>
        <v>0</v>
      </c>
    </row>
    <row r="11" spans="1:13" x14ac:dyDescent="0.25">
      <c r="A11">
        <v>2029</v>
      </c>
      <c r="B11" s="1" cm="1">
        <f t="array" aca="1" ref="B11" ca="1">INDIRECT(A11&amp;"!"&amp;$B$26)</f>
        <v>0</v>
      </c>
      <c r="C11" s="1" cm="1">
        <f t="array" aca="1" ref="C11" ca="1">INDIRECT(A11&amp;"!"&amp;$C$26)</f>
        <v>0</v>
      </c>
      <c r="D11" s="1" cm="1">
        <f t="array" aca="1" ref="D11" ca="1">INDIRECT(A11&amp;"!"&amp;$D$26)</f>
        <v>0</v>
      </c>
      <c r="E11" s="1" cm="1">
        <f t="array" aca="1" ref="E11" ca="1">INDIRECT(A11&amp;"!"&amp;$E$26)</f>
        <v>0</v>
      </c>
      <c r="F11" s="2" cm="1">
        <f t="array" aca="1" ref="F11" ca="1">INDIRECT(A11&amp;"!"&amp;$F$26)</f>
        <v>0</v>
      </c>
      <c r="G11" s="2" cm="1">
        <f t="array" aca="1" ref="G11" ca="1">INDIRECT(A11&amp;"!"&amp;$G$26)</f>
        <v>0</v>
      </c>
      <c r="H11" s="2" cm="1">
        <f t="array" aca="1" ref="H11" ca="1">INDIRECT(A11&amp;"!"&amp;$H$26)</f>
        <v>0</v>
      </c>
      <c r="I11" s="2" cm="1">
        <f t="array" aca="1" ref="I11" ca="1">INDIRECT(A11&amp;"!"&amp;$I$26)</f>
        <v>0</v>
      </c>
      <c r="J11" s="7" cm="1">
        <f t="array" aca="1" ref="J11" ca="1">INDIRECT("'"&amp;A11&amp;"'!"&amp;$J$26)</f>
        <v>0</v>
      </c>
      <c r="K11" s="7" cm="1">
        <f t="array" aca="1" ref="K11" ca="1">INDIRECT(A11&amp;"!"&amp;$K$26)</f>
        <v>0</v>
      </c>
      <c r="L11" s="7" cm="1">
        <f t="array" aca="1" ref="L11" ca="1">INDIRECT(A11&amp;"!"&amp;$L$26)</f>
        <v>0</v>
      </c>
      <c r="M11" s="7" cm="1">
        <f t="array" aca="1" ref="M11" ca="1">INDIRECT(A11&amp;"!"&amp;$M$26)</f>
        <v>0</v>
      </c>
    </row>
    <row r="12" spans="1:13" x14ac:dyDescent="0.25">
      <c r="A12">
        <v>2030</v>
      </c>
      <c r="B12" s="1" cm="1">
        <f t="array" aca="1" ref="B12" ca="1">INDIRECT(A12&amp;"!"&amp;$B$26)</f>
        <v>0</v>
      </c>
      <c r="C12" s="1" cm="1">
        <f t="array" aca="1" ref="C12" ca="1">INDIRECT(A12&amp;"!"&amp;$C$26)</f>
        <v>0</v>
      </c>
      <c r="D12" s="1" cm="1">
        <f t="array" aca="1" ref="D12" ca="1">INDIRECT(A12&amp;"!"&amp;$D$26)</f>
        <v>0</v>
      </c>
      <c r="E12" s="1" cm="1">
        <f t="array" aca="1" ref="E12" ca="1">INDIRECT(A12&amp;"!"&amp;$E$26)</f>
        <v>0</v>
      </c>
      <c r="F12" s="2" cm="1">
        <f t="array" aca="1" ref="F12" ca="1">INDIRECT(A12&amp;"!"&amp;$F$26)</f>
        <v>0</v>
      </c>
      <c r="G12" s="2" cm="1">
        <f t="array" aca="1" ref="G12" ca="1">INDIRECT(A12&amp;"!"&amp;$G$26)</f>
        <v>0</v>
      </c>
      <c r="H12" s="2" cm="1">
        <f t="array" aca="1" ref="H12" ca="1">INDIRECT(A12&amp;"!"&amp;$H$26)</f>
        <v>0</v>
      </c>
      <c r="I12" s="2" cm="1">
        <f t="array" aca="1" ref="I12" ca="1">INDIRECT(A12&amp;"!"&amp;$I$26)</f>
        <v>0</v>
      </c>
      <c r="J12" s="7" cm="1">
        <f t="array" aca="1" ref="J12" ca="1">INDIRECT("'"&amp;A12&amp;"'!"&amp;$J$26)</f>
        <v>0</v>
      </c>
      <c r="K12" s="7" cm="1">
        <f t="array" aca="1" ref="K12" ca="1">INDIRECT(A12&amp;"!"&amp;$K$26)</f>
        <v>0</v>
      </c>
      <c r="L12" s="7" cm="1">
        <f t="array" aca="1" ref="L12" ca="1">INDIRECT(A12&amp;"!"&amp;$L$26)</f>
        <v>0</v>
      </c>
      <c r="M12" s="7" cm="1">
        <f t="array" aca="1" ref="M12" ca="1">INDIRECT(A12&amp;"!"&amp;$M$26)</f>
        <v>0</v>
      </c>
    </row>
    <row r="13" spans="1:13" x14ac:dyDescent="0.25">
      <c r="A13">
        <v>2031</v>
      </c>
      <c r="B13" s="1" cm="1">
        <f t="array" aca="1" ref="B13" ca="1">INDIRECT(A13&amp;"!"&amp;$B$26)</f>
        <v>0</v>
      </c>
      <c r="C13" s="1" cm="1">
        <f t="array" aca="1" ref="C13" ca="1">INDIRECT(A13&amp;"!"&amp;$C$26)</f>
        <v>0</v>
      </c>
      <c r="D13" s="1" cm="1">
        <f t="array" aca="1" ref="D13" ca="1">INDIRECT(A13&amp;"!"&amp;$D$26)</f>
        <v>0</v>
      </c>
      <c r="E13" s="1" cm="1">
        <f t="array" aca="1" ref="E13" ca="1">INDIRECT(A13&amp;"!"&amp;$E$26)</f>
        <v>0</v>
      </c>
      <c r="F13" s="2" cm="1">
        <f t="array" aca="1" ref="F13" ca="1">INDIRECT(A13&amp;"!"&amp;$F$26)</f>
        <v>0</v>
      </c>
      <c r="G13" s="2" cm="1">
        <f t="array" aca="1" ref="G13" ca="1">INDIRECT(A13&amp;"!"&amp;$G$26)</f>
        <v>0</v>
      </c>
      <c r="H13" s="2" cm="1">
        <f t="array" aca="1" ref="H13" ca="1">INDIRECT(A13&amp;"!"&amp;$H$26)</f>
        <v>0</v>
      </c>
      <c r="I13" s="2" cm="1">
        <f t="array" aca="1" ref="I13" ca="1">INDIRECT(A13&amp;"!"&amp;$I$26)</f>
        <v>0</v>
      </c>
      <c r="J13" s="7" cm="1">
        <f t="array" aca="1" ref="J13" ca="1">INDIRECT("'"&amp;A13&amp;"'!"&amp;$J$26)</f>
        <v>0</v>
      </c>
      <c r="K13" s="7" cm="1">
        <f t="array" aca="1" ref="K13" ca="1">INDIRECT(A13&amp;"!"&amp;$K$26)</f>
        <v>0</v>
      </c>
      <c r="L13" s="7" cm="1">
        <f t="array" aca="1" ref="L13" ca="1">INDIRECT(A13&amp;"!"&amp;$L$26)</f>
        <v>0</v>
      </c>
      <c r="M13" s="7" cm="1">
        <f t="array" aca="1" ref="M13" ca="1">INDIRECT(A13&amp;"!"&amp;$M$26)</f>
        <v>0</v>
      </c>
    </row>
    <row r="14" spans="1:13" x14ac:dyDescent="0.25">
      <c r="A14">
        <v>2032</v>
      </c>
      <c r="B14" s="1" cm="1">
        <f t="array" aca="1" ref="B14" ca="1">INDIRECT(A14&amp;"!"&amp;$B$26)</f>
        <v>0</v>
      </c>
      <c r="C14" s="1" cm="1">
        <f t="array" aca="1" ref="C14" ca="1">INDIRECT(A14&amp;"!"&amp;$C$26)</f>
        <v>0</v>
      </c>
      <c r="D14" s="1" cm="1">
        <f t="array" aca="1" ref="D14" ca="1">INDIRECT(A14&amp;"!"&amp;$D$26)</f>
        <v>0</v>
      </c>
      <c r="E14" s="1" cm="1">
        <f t="array" aca="1" ref="E14" ca="1">INDIRECT(A14&amp;"!"&amp;$E$26)</f>
        <v>0</v>
      </c>
      <c r="F14" s="2" cm="1">
        <f t="array" aca="1" ref="F14" ca="1">INDIRECT(A14&amp;"!"&amp;$F$26)</f>
        <v>0</v>
      </c>
      <c r="G14" s="2" cm="1">
        <f t="array" aca="1" ref="G14" ca="1">INDIRECT(A14&amp;"!"&amp;$G$26)</f>
        <v>0</v>
      </c>
      <c r="H14" s="2" cm="1">
        <f t="array" aca="1" ref="H14" ca="1">INDIRECT(A14&amp;"!"&amp;$H$26)</f>
        <v>0</v>
      </c>
      <c r="I14" s="2" cm="1">
        <f t="array" aca="1" ref="I14" ca="1">INDIRECT(A14&amp;"!"&amp;$I$26)</f>
        <v>0</v>
      </c>
      <c r="J14" s="7" cm="1">
        <f t="array" aca="1" ref="J14" ca="1">INDIRECT("'"&amp;A14&amp;"'!"&amp;$J$26)</f>
        <v>0</v>
      </c>
      <c r="K14" s="7" cm="1">
        <f t="array" aca="1" ref="K14" ca="1">INDIRECT(A14&amp;"!"&amp;$K$26)</f>
        <v>0</v>
      </c>
      <c r="L14" s="7" cm="1">
        <f t="array" aca="1" ref="L14" ca="1">INDIRECT(A14&amp;"!"&amp;$L$26)</f>
        <v>0</v>
      </c>
      <c r="M14" s="7" cm="1">
        <f t="array" aca="1" ref="M14" ca="1">INDIRECT(A14&amp;"!"&amp;$M$26)</f>
        <v>0</v>
      </c>
    </row>
    <row r="15" spans="1:13" x14ac:dyDescent="0.25">
      <c r="A15">
        <v>2033</v>
      </c>
      <c r="B15" s="1" cm="1">
        <f t="array" aca="1" ref="B15" ca="1">INDIRECT(A15&amp;"!"&amp;$B$26)</f>
        <v>0</v>
      </c>
      <c r="C15" s="1" cm="1">
        <f t="array" aca="1" ref="C15" ca="1">INDIRECT(A15&amp;"!"&amp;$C$26)</f>
        <v>0</v>
      </c>
      <c r="D15" s="1" cm="1">
        <f t="array" aca="1" ref="D15" ca="1">INDIRECT(A15&amp;"!"&amp;$D$26)</f>
        <v>0</v>
      </c>
      <c r="E15" s="1" cm="1">
        <f t="array" aca="1" ref="E15" ca="1">INDIRECT(A15&amp;"!"&amp;$E$26)</f>
        <v>0</v>
      </c>
      <c r="F15" s="2" cm="1">
        <f t="array" aca="1" ref="F15" ca="1">INDIRECT(A15&amp;"!"&amp;$F$26)</f>
        <v>0</v>
      </c>
      <c r="G15" s="2" cm="1">
        <f t="array" aca="1" ref="G15" ca="1">INDIRECT(A15&amp;"!"&amp;$G$26)</f>
        <v>0</v>
      </c>
      <c r="H15" s="2" cm="1">
        <f t="array" aca="1" ref="H15" ca="1">INDIRECT(A15&amp;"!"&amp;$H$26)</f>
        <v>0</v>
      </c>
      <c r="I15" s="2" cm="1">
        <f t="array" aca="1" ref="I15" ca="1">INDIRECT(A15&amp;"!"&amp;$I$26)</f>
        <v>0</v>
      </c>
      <c r="J15" s="7" cm="1">
        <f t="array" aca="1" ref="J15" ca="1">INDIRECT("'"&amp;A15&amp;"'!"&amp;$J$26)</f>
        <v>0</v>
      </c>
      <c r="K15" s="7" cm="1">
        <f t="array" aca="1" ref="K15" ca="1">INDIRECT(A15&amp;"!"&amp;$K$26)</f>
        <v>0</v>
      </c>
      <c r="L15" s="7" cm="1">
        <f t="array" aca="1" ref="L15" ca="1">INDIRECT(A15&amp;"!"&amp;$L$26)</f>
        <v>0</v>
      </c>
      <c r="M15" s="7" cm="1">
        <f t="array" aca="1" ref="M15" ca="1">INDIRECT(A15&amp;"!"&amp;$M$26)</f>
        <v>0</v>
      </c>
    </row>
    <row r="16" spans="1:13" x14ac:dyDescent="0.25">
      <c r="A16">
        <v>2034</v>
      </c>
      <c r="B16" s="1" cm="1">
        <f t="array" aca="1" ref="B16" ca="1">INDIRECT(A16&amp;"!"&amp;$B$26)</f>
        <v>0</v>
      </c>
      <c r="C16" s="1" cm="1">
        <f t="array" aca="1" ref="C16" ca="1">INDIRECT(A16&amp;"!"&amp;$C$26)</f>
        <v>0</v>
      </c>
      <c r="D16" s="1" cm="1">
        <f t="array" aca="1" ref="D16" ca="1">INDIRECT(A16&amp;"!"&amp;$D$26)</f>
        <v>0</v>
      </c>
      <c r="E16" s="1" cm="1">
        <f t="array" aca="1" ref="E16" ca="1">INDIRECT(A16&amp;"!"&amp;$E$26)</f>
        <v>0</v>
      </c>
      <c r="F16" s="2" cm="1">
        <f t="array" aca="1" ref="F16" ca="1">INDIRECT(A16&amp;"!"&amp;$F$26)</f>
        <v>0</v>
      </c>
      <c r="G16" s="2" cm="1">
        <f t="array" aca="1" ref="G16" ca="1">INDIRECT(A16&amp;"!"&amp;$G$26)</f>
        <v>0</v>
      </c>
      <c r="H16" s="2" cm="1">
        <f t="array" aca="1" ref="H16" ca="1">INDIRECT(A16&amp;"!"&amp;$H$26)</f>
        <v>0</v>
      </c>
      <c r="I16" s="2" cm="1">
        <f t="array" aca="1" ref="I16" ca="1">INDIRECT(A16&amp;"!"&amp;$I$26)</f>
        <v>0</v>
      </c>
      <c r="J16" s="7" cm="1">
        <f t="array" aca="1" ref="J16" ca="1">INDIRECT("'"&amp;A16&amp;"'!"&amp;$J$26)</f>
        <v>0</v>
      </c>
      <c r="K16" s="7" cm="1">
        <f t="array" aca="1" ref="K16" ca="1">INDIRECT(A16&amp;"!"&amp;$K$26)</f>
        <v>0</v>
      </c>
      <c r="L16" s="7" cm="1">
        <f t="array" aca="1" ref="L16" ca="1">INDIRECT(A16&amp;"!"&amp;$L$26)</f>
        <v>0</v>
      </c>
      <c r="M16" s="7" cm="1">
        <f t="array" aca="1" ref="M16" ca="1">INDIRECT(A16&amp;"!"&amp;$M$26)</f>
        <v>0</v>
      </c>
    </row>
    <row r="17" spans="1:13" x14ac:dyDescent="0.25">
      <c r="A17">
        <v>2035</v>
      </c>
      <c r="B17" s="1" cm="1">
        <f t="array" aca="1" ref="B17" ca="1">INDIRECT(A17&amp;"!"&amp;$B$26)</f>
        <v>0</v>
      </c>
      <c r="C17" s="1" cm="1">
        <f t="array" aca="1" ref="C17" ca="1">INDIRECT(A17&amp;"!"&amp;$C$26)</f>
        <v>0</v>
      </c>
      <c r="D17" s="1" cm="1">
        <f t="array" aca="1" ref="D17" ca="1">INDIRECT(A17&amp;"!"&amp;$D$26)</f>
        <v>0</v>
      </c>
      <c r="E17" s="1" cm="1">
        <f t="array" aca="1" ref="E17" ca="1">INDIRECT(A17&amp;"!"&amp;$E$26)</f>
        <v>0</v>
      </c>
      <c r="F17" s="2" cm="1">
        <f t="array" aca="1" ref="F17" ca="1">INDIRECT(A17&amp;"!"&amp;$F$26)</f>
        <v>0</v>
      </c>
      <c r="G17" s="2" cm="1">
        <f t="array" aca="1" ref="G17" ca="1">INDIRECT(A17&amp;"!"&amp;$G$26)</f>
        <v>0</v>
      </c>
      <c r="H17" s="2" cm="1">
        <f t="array" aca="1" ref="H17" ca="1">INDIRECT(A17&amp;"!"&amp;$H$26)</f>
        <v>0</v>
      </c>
      <c r="I17" s="2" cm="1">
        <f t="array" aca="1" ref="I17" ca="1">INDIRECT(A17&amp;"!"&amp;$I$26)</f>
        <v>0</v>
      </c>
      <c r="J17" s="7" cm="1">
        <f t="array" aca="1" ref="J17" ca="1">INDIRECT("'"&amp;A17&amp;"'!"&amp;$J$26)</f>
        <v>0</v>
      </c>
      <c r="K17" s="7" cm="1">
        <f t="array" aca="1" ref="K17" ca="1">INDIRECT(A17&amp;"!"&amp;$K$26)</f>
        <v>0</v>
      </c>
      <c r="L17" s="7" cm="1">
        <f t="array" aca="1" ref="L17" ca="1">INDIRECT(A17&amp;"!"&amp;$L$26)</f>
        <v>0</v>
      </c>
      <c r="M17" s="7" cm="1">
        <f t="array" aca="1" ref="M17" ca="1">INDIRECT(A17&amp;"!"&amp;$M$26)</f>
        <v>0</v>
      </c>
    </row>
    <row r="18" spans="1:13" x14ac:dyDescent="0.25">
      <c r="A18">
        <v>2036</v>
      </c>
      <c r="B18" s="1" cm="1">
        <f t="array" aca="1" ref="B18" ca="1">INDIRECT(A18&amp;"!"&amp;$B$26)</f>
        <v>0</v>
      </c>
      <c r="C18" s="1" cm="1">
        <f t="array" aca="1" ref="C18" ca="1">INDIRECT(A18&amp;"!"&amp;$C$26)</f>
        <v>0</v>
      </c>
      <c r="D18" s="1" cm="1">
        <f t="array" aca="1" ref="D18" ca="1">INDIRECT(A18&amp;"!"&amp;$D$26)</f>
        <v>0</v>
      </c>
      <c r="E18" s="1" cm="1">
        <f t="array" aca="1" ref="E18" ca="1">INDIRECT(A18&amp;"!"&amp;$E$26)</f>
        <v>0</v>
      </c>
      <c r="F18" s="2" cm="1">
        <f t="array" aca="1" ref="F18" ca="1">INDIRECT(A18&amp;"!"&amp;$F$26)</f>
        <v>0</v>
      </c>
      <c r="G18" s="2" cm="1">
        <f t="array" aca="1" ref="G18" ca="1">INDIRECT(A18&amp;"!"&amp;$G$26)</f>
        <v>0</v>
      </c>
      <c r="H18" s="2" cm="1">
        <f t="array" aca="1" ref="H18" ca="1">INDIRECT(A18&amp;"!"&amp;$H$26)</f>
        <v>0</v>
      </c>
      <c r="I18" s="2" cm="1">
        <f t="array" aca="1" ref="I18" ca="1">INDIRECT(A18&amp;"!"&amp;$I$26)</f>
        <v>0</v>
      </c>
      <c r="J18" s="7" cm="1">
        <f t="array" aca="1" ref="J18" ca="1">INDIRECT("'"&amp;A18&amp;"'!"&amp;$J$26)</f>
        <v>0</v>
      </c>
      <c r="K18" s="7" cm="1">
        <f t="array" aca="1" ref="K18" ca="1">INDIRECT(A18&amp;"!"&amp;$K$26)</f>
        <v>0</v>
      </c>
      <c r="L18" s="7" cm="1">
        <f t="array" aca="1" ref="L18" ca="1">INDIRECT(A18&amp;"!"&amp;$L$26)</f>
        <v>0</v>
      </c>
      <c r="M18" s="7" cm="1">
        <f t="array" aca="1" ref="M18" ca="1">INDIRECT(A18&amp;"!"&amp;$M$26)</f>
        <v>0</v>
      </c>
    </row>
    <row r="19" spans="1:13" x14ac:dyDescent="0.25">
      <c r="A19">
        <v>2037</v>
      </c>
      <c r="B19" s="1" cm="1">
        <f t="array" aca="1" ref="B19" ca="1">INDIRECT(A19&amp;"!"&amp;$B$26)</f>
        <v>0</v>
      </c>
      <c r="C19" s="1" cm="1">
        <f t="array" aca="1" ref="C19" ca="1">INDIRECT(A19&amp;"!"&amp;$C$26)</f>
        <v>0</v>
      </c>
      <c r="D19" s="1" cm="1">
        <f t="array" aca="1" ref="D19" ca="1">INDIRECT(A19&amp;"!"&amp;$D$26)</f>
        <v>0</v>
      </c>
      <c r="E19" s="1" cm="1">
        <f t="array" aca="1" ref="E19" ca="1">INDIRECT(A19&amp;"!"&amp;$E$26)</f>
        <v>0</v>
      </c>
      <c r="F19" s="2" cm="1">
        <f t="array" aca="1" ref="F19" ca="1">INDIRECT(A19&amp;"!"&amp;$F$26)</f>
        <v>0</v>
      </c>
      <c r="G19" s="2" cm="1">
        <f t="array" aca="1" ref="G19" ca="1">INDIRECT(A19&amp;"!"&amp;$G$26)</f>
        <v>0</v>
      </c>
      <c r="H19" s="2" cm="1">
        <f t="array" aca="1" ref="H19" ca="1">INDIRECT(A19&amp;"!"&amp;$H$26)</f>
        <v>0</v>
      </c>
      <c r="I19" s="2" cm="1">
        <f t="array" aca="1" ref="I19" ca="1">INDIRECT(A19&amp;"!"&amp;$I$26)</f>
        <v>0</v>
      </c>
      <c r="J19" s="7" cm="1">
        <f t="array" aca="1" ref="J19" ca="1">INDIRECT("'"&amp;A19&amp;"'!"&amp;$J$26)</f>
        <v>0</v>
      </c>
      <c r="K19" s="7" cm="1">
        <f t="array" aca="1" ref="K19" ca="1">INDIRECT(A19&amp;"!"&amp;$K$26)</f>
        <v>0</v>
      </c>
      <c r="L19" s="7" cm="1">
        <f t="array" aca="1" ref="L19" ca="1">INDIRECT(A19&amp;"!"&amp;$L$26)</f>
        <v>0</v>
      </c>
      <c r="M19" s="7" cm="1">
        <f t="array" aca="1" ref="M19" ca="1">INDIRECT(A19&amp;"!"&amp;$M$26)</f>
        <v>0</v>
      </c>
    </row>
    <row r="20" spans="1:13" x14ac:dyDescent="0.25">
      <c r="A20">
        <v>2038</v>
      </c>
      <c r="B20" s="1" cm="1">
        <f t="array" aca="1" ref="B20" ca="1">INDIRECT(A20&amp;"!"&amp;$B$26)</f>
        <v>0</v>
      </c>
      <c r="C20" s="1" cm="1">
        <f t="array" aca="1" ref="C20" ca="1">INDIRECT(A20&amp;"!"&amp;$C$26)</f>
        <v>0</v>
      </c>
      <c r="D20" s="1" cm="1">
        <f t="array" aca="1" ref="D20" ca="1">INDIRECT(A20&amp;"!"&amp;$D$26)</f>
        <v>0</v>
      </c>
      <c r="E20" s="1" cm="1">
        <f t="array" aca="1" ref="E20" ca="1">INDIRECT(A20&amp;"!"&amp;$E$26)</f>
        <v>0</v>
      </c>
      <c r="F20" s="2" cm="1">
        <f t="array" aca="1" ref="F20" ca="1">INDIRECT(A20&amp;"!"&amp;$F$26)</f>
        <v>0</v>
      </c>
      <c r="G20" s="2" cm="1">
        <f t="array" aca="1" ref="G20" ca="1">INDIRECT(A20&amp;"!"&amp;$G$26)</f>
        <v>0</v>
      </c>
      <c r="H20" s="2" cm="1">
        <f t="array" aca="1" ref="H20" ca="1">INDIRECT(A20&amp;"!"&amp;$H$26)</f>
        <v>0</v>
      </c>
      <c r="I20" s="2" cm="1">
        <f t="array" aca="1" ref="I20" ca="1">INDIRECT(A20&amp;"!"&amp;$I$26)</f>
        <v>0</v>
      </c>
      <c r="J20" s="7" cm="1">
        <f t="array" aca="1" ref="J20" ca="1">INDIRECT("'"&amp;A20&amp;"'!"&amp;$J$26)</f>
        <v>0</v>
      </c>
      <c r="K20" s="7" cm="1">
        <f t="array" aca="1" ref="K20" ca="1">INDIRECT(A20&amp;"!"&amp;$K$26)</f>
        <v>0</v>
      </c>
      <c r="L20" s="7" cm="1">
        <f t="array" aca="1" ref="L20" ca="1">INDIRECT(A20&amp;"!"&amp;$L$26)</f>
        <v>0</v>
      </c>
      <c r="M20" s="7" cm="1">
        <f t="array" aca="1" ref="M20" ca="1">INDIRECT(A20&amp;"!"&amp;$M$26)</f>
        <v>0</v>
      </c>
    </row>
    <row r="21" spans="1:13" x14ac:dyDescent="0.25">
      <c r="A21">
        <v>2039</v>
      </c>
      <c r="B21" s="1" cm="1">
        <f t="array" aca="1" ref="B21" ca="1">INDIRECT(A21&amp;"!"&amp;$B$26)</f>
        <v>0</v>
      </c>
      <c r="C21" s="1" cm="1">
        <f t="array" aca="1" ref="C21" ca="1">INDIRECT(A21&amp;"!"&amp;$C$26)</f>
        <v>0</v>
      </c>
      <c r="D21" s="1" cm="1">
        <f t="array" aca="1" ref="D21" ca="1">INDIRECT(A21&amp;"!"&amp;$D$26)</f>
        <v>0</v>
      </c>
      <c r="E21" s="1" cm="1">
        <f t="array" aca="1" ref="E21" ca="1">INDIRECT(A21&amp;"!"&amp;$E$26)</f>
        <v>0</v>
      </c>
      <c r="F21" s="2" cm="1">
        <f t="array" aca="1" ref="F21" ca="1">INDIRECT(A21&amp;"!"&amp;$F$26)</f>
        <v>0</v>
      </c>
      <c r="G21" s="2" cm="1">
        <f t="array" aca="1" ref="G21" ca="1">INDIRECT(A21&amp;"!"&amp;$G$26)</f>
        <v>0</v>
      </c>
      <c r="H21" s="2" cm="1">
        <f t="array" aca="1" ref="H21" ca="1">INDIRECT(A21&amp;"!"&amp;$H$26)</f>
        <v>0</v>
      </c>
      <c r="I21" s="2" cm="1">
        <f t="array" aca="1" ref="I21" ca="1">INDIRECT(A21&amp;"!"&amp;$I$26)</f>
        <v>0</v>
      </c>
      <c r="J21" s="7" cm="1">
        <f t="array" aca="1" ref="J21" ca="1">INDIRECT("'"&amp;A21&amp;"'!"&amp;$J$26)</f>
        <v>0</v>
      </c>
      <c r="K21" s="7" cm="1">
        <f t="array" aca="1" ref="K21" ca="1">INDIRECT(A21&amp;"!"&amp;$K$26)</f>
        <v>0</v>
      </c>
      <c r="L21" s="7" cm="1">
        <f t="array" aca="1" ref="L21" ca="1">INDIRECT(A21&amp;"!"&amp;$L$26)</f>
        <v>0</v>
      </c>
      <c r="M21" s="7" cm="1">
        <f t="array" aca="1" ref="M21" ca="1">INDIRECT(A21&amp;"!"&amp;$M$26)</f>
        <v>0</v>
      </c>
    </row>
    <row r="22" spans="1:13" x14ac:dyDescent="0.25">
      <c r="A22">
        <v>2040</v>
      </c>
      <c r="B22" s="1" cm="1">
        <f t="array" aca="1" ref="B22" ca="1">INDIRECT(A22&amp;"!"&amp;$B$26)</f>
        <v>0</v>
      </c>
      <c r="C22" s="1" cm="1">
        <f t="array" aca="1" ref="C22" ca="1">INDIRECT(A22&amp;"!"&amp;$C$26)</f>
        <v>0</v>
      </c>
      <c r="D22" s="1" cm="1">
        <f t="array" aca="1" ref="D22" ca="1">INDIRECT(A22&amp;"!"&amp;$D$26)</f>
        <v>0</v>
      </c>
      <c r="E22" s="1" cm="1">
        <f t="array" aca="1" ref="E22" ca="1">INDIRECT(A22&amp;"!"&amp;$E$26)</f>
        <v>0</v>
      </c>
      <c r="F22" s="2" cm="1">
        <f t="array" aca="1" ref="F22" ca="1">INDIRECT(A22&amp;"!"&amp;$F$26)</f>
        <v>0</v>
      </c>
      <c r="G22" s="2" cm="1">
        <f t="array" aca="1" ref="G22" ca="1">INDIRECT(A22&amp;"!"&amp;$G$26)</f>
        <v>0</v>
      </c>
      <c r="H22" s="2" cm="1">
        <f t="array" aca="1" ref="H22" ca="1">INDIRECT(A22&amp;"!"&amp;$H$26)</f>
        <v>0</v>
      </c>
      <c r="I22" s="2" cm="1">
        <f t="array" aca="1" ref="I22" ca="1">INDIRECT(A22&amp;"!"&amp;$I$26)</f>
        <v>0</v>
      </c>
      <c r="J22" s="7" cm="1">
        <f t="array" aca="1" ref="J22" ca="1">INDIRECT("'"&amp;A22&amp;"'!"&amp;$J$26)</f>
        <v>0</v>
      </c>
      <c r="K22" s="7" cm="1">
        <f t="array" aca="1" ref="K22" ca="1">INDIRECT(A22&amp;"!"&amp;$K$26)</f>
        <v>0</v>
      </c>
      <c r="L22" s="7" cm="1">
        <f t="array" aca="1" ref="L22" ca="1">INDIRECT(A22&amp;"!"&amp;$L$26)</f>
        <v>0</v>
      </c>
      <c r="M22" s="7" cm="1">
        <f t="array" aca="1" ref="M22" ca="1">INDIRECT(A22&amp;"!"&amp;$M$26)</f>
        <v>0</v>
      </c>
    </row>
    <row r="23" spans="1:13" x14ac:dyDescent="0.25">
      <c r="A23" s="22" t="s">
        <v>38</v>
      </c>
      <c r="B23" s="23">
        <f ca="1">SUM(B2:B22)</f>
        <v>3758.7200000000007</v>
      </c>
      <c r="C23" s="23">
        <f t="shared" ref="C23:I23" ca="1" si="0">SUM(C2:C22)</f>
        <v>2508.23</v>
      </c>
      <c r="D23" s="23">
        <f t="shared" ca="1" si="0"/>
        <v>9841.99</v>
      </c>
      <c r="E23" s="23">
        <f t="shared" ca="1" si="0"/>
        <v>7564.48</v>
      </c>
      <c r="F23" s="23">
        <f t="shared" ca="1" si="0"/>
        <v>334.52607999999998</v>
      </c>
      <c r="G23" s="23">
        <f t="shared" ca="1" si="0"/>
        <v>814.78460000000007</v>
      </c>
      <c r="H23" s="23">
        <f t="shared" ca="1" si="0"/>
        <v>2364.6112000000003</v>
      </c>
      <c r="I23" s="23">
        <f t="shared" ca="1" si="0"/>
        <v>1884.3526800000002</v>
      </c>
      <c r="J23" s="24" cm="1">
        <f t="array" aca="1" ref="J23" ca="1">AVERAGE(IF(J2:J22&lt;&gt;0,J2:J22))</f>
        <v>0.75450000000000017</v>
      </c>
      <c r="K23" s="24" cm="1">
        <f t="array" aca="1" ref="K23" ca="1">AVERAGE(IF(K2:K22&lt;&gt;0,K2:K22))</f>
        <v>0.54677777777777781</v>
      </c>
      <c r="L23" s="24" cm="1">
        <f t="array" aca="1" ref="L23" ca="1">AVERAGE(IF(L2:L22&lt;&gt;0,L2:L22))</f>
        <v>0.24550000000000005</v>
      </c>
      <c r="M23" s="24" cm="1">
        <f t="array" aca="1" ref="M23" ca="1">AVERAGE(IF(M2:M22&lt;&gt;0,M2:M22))</f>
        <v>0.45322222222222219</v>
      </c>
    </row>
    <row r="24" spans="1:13" x14ac:dyDescent="0.25">
      <c r="B24" s="1"/>
      <c r="C24" s="1"/>
      <c r="D24" s="1"/>
      <c r="E24" s="1"/>
      <c r="F24" s="2"/>
      <c r="G24" s="2"/>
      <c r="H24" s="2"/>
      <c r="I24" s="2"/>
    </row>
    <row r="25" spans="1:13" x14ac:dyDescent="0.25">
      <c r="B25" s="1"/>
      <c r="C25" s="1"/>
      <c r="D25" s="1"/>
      <c r="E25" s="1"/>
      <c r="F25" s="2"/>
      <c r="G25" s="2"/>
      <c r="H25" s="2"/>
      <c r="I25" s="2"/>
    </row>
    <row r="26" spans="1:13" x14ac:dyDescent="0.25">
      <c r="B26" t="s">
        <v>26</v>
      </c>
      <c r="C26" t="s">
        <v>27</v>
      </c>
      <c r="D26" t="s">
        <v>28</v>
      </c>
      <c r="E26" t="s">
        <v>29</v>
      </c>
      <c r="F26" t="s">
        <v>30</v>
      </c>
      <c r="G26" t="s">
        <v>31</v>
      </c>
      <c r="H26" t="s">
        <v>32</v>
      </c>
      <c r="I26" t="s">
        <v>33</v>
      </c>
      <c r="J26" t="s">
        <v>34</v>
      </c>
      <c r="K26" t="s">
        <v>35</v>
      </c>
      <c r="L26" t="s">
        <v>36</v>
      </c>
      <c r="M26" t="s">
        <v>37</v>
      </c>
    </row>
  </sheetData>
  <pageMargins left="0.7" right="0.7" top="0.78740157499999996" bottom="0.78740157499999996" header="0.3" footer="0.3"/>
  <pageSetup paperSize="9" orientation="portrait" horizontalDpi="4294967293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6F505-E8DC-4FC5-900C-1CD0FE271217}">
  <dimension ref="A1:X23"/>
  <sheetViews>
    <sheetView tabSelected="1" topLeftCell="D1" workbookViewId="0">
      <selection activeCell="R20" sqref="R20"/>
    </sheetView>
  </sheetViews>
  <sheetFormatPr baseColWidth="10" defaultColWidth="9.140625" defaultRowHeight="15" x14ac:dyDescent="0.25"/>
  <cols>
    <col min="1" max="1" width="8.85546875" bestFit="1" customWidth="1"/>
    <col min="2" max="2" width="5" bestFit="1" customWidth="1"/>
    <col min="3" max="3" width="11.42578125" customWidth="1"/>
    <col min="4" max="4" width="11" customWidth="1"/>
    <col min="5" max="5" width="11.28515625" customWidth="1"/>
    <col min="6" max="6" width="14.42578125" customWidth="1"/>
    <col min="7" max="7" width="8.140625" style="20" customWidth="1"/>
    <col min="8" max="8" width="7.85546875" customWidth="1"/>
    <col min="9" max="9" width="13.140625" customWidth="1"/>
    <col min="10" max="10" width="9.140625" customWidth="1"/>
    <col min="11" max="11" width="12.28515625" customWidth="1"/>
    <col min="12" max="12" width="9.5703125" bestFit="1" customWidth="1"/>
    <col min="13" max="13" width="14.42578125" style="7" customWidth="1"/>
    <col min="14" max="14" width="8.85546875" style="7" customWidth="1"/>
    <col min="15" max="15" width="11.7109375" style="7" customWidth="1"/>
    <col min="16" max="16" width="10.28515625" style="7" customWidth="1"/>
    <col min="17" max="17" width="10.42578125" customWidth="1"/>
    <col min="18" max="18" width="10.28515625" customWidth="1"/>
    <col min="19" max="19" width="10" customWidth="1"/>
    <col min="20" max="20" width="12.28515625" customWidth="1"/>
    <col min="21" max="21" width="12.7109375" bestFit="1" customWidth="1"/>
    <col min="22" max="22" width="10.140625" customWidth="1"/>
    <col min="23" max="23" width="10" style="32" customWidth="1"/>
    <col min="24" max="24" width="12.5703125" style="2" bestFit="1" customWidth="1"/>
  </cols>
  <sheetData>
    <row r="1" spans="1:24" ht="45" x14ac:dyDescent="0.25">
      <c r="A1" t="s">
        <v>39</v>
      </c>
      <c r="B1" t="s">
        <v>40</v>
      </c>
      <c r="C1" s="25" t="s">
        <v>42</v>
      </c>
      <c r="D1" s="25" t="s">
        <v>43</v>
      </c>
      <c r="E1" s="25" t="s">
        <v>44</v>
      </c>
      <c r="F1" s="25" t="s">
        <v>45</v>
      </c>
      <c r="G1" s="26" t="s">
        <v>46</v>
      </c>
      <c r="H1" s="25" t="s">
        <v>47</v>
      </c>
      <c r="I1" s="25" t="s">
        <v>48</v>
      </c>
      <c r="J1" s="25" t="s">
        <v>49</v>
      </c>
      <c r="K1" s="25" t="s">
        <v>50</v>
      </c>
      <c r="L1" s="25" t="s">
        <v>51</v>
      </c>
      <c r="M1" s="27" t="s">
        <v>52</v>
      </c>
      <c r="N1" s="28" t="s">
        <v>53</v>
      </c>
      <c r="O1" s="28" t="s">
        <v>54</v>
      </c>
      <c r="P1" s="29" t="s">
        <v>55</v>
      </c>
      <c r="Q1" s="25" t="s">
        <v>60</v>
      </c>
      <c r="R1" s="25" t="s">
        <v>61</v>
      </c>
      <c r="S1" s="25" t="s">
        <v>56</v>
      </c>
      <c r="T1" s="25" t="s">
        <v>57</v>
      </c>
      <c r="U1" s="25" t="s">
        <v>41</v>
      </c>
      <c r="V1" s="25" t="s">
        <v>62</v>
      </c>
      <c r="W1" s="31" t="s">
        <v>58</v>
      </c>
      <c r="X1" s="30" t="s">
        <v>59</v>
      </c>
    </row>
    <row r="2" spans="1:24" x14ac:dyDescent="0.25">
      <c r="A2">
        <v>1</v>
      </c>
      <c r="B2">
        <v>2022</v>
      </c>
      <c r="C2" s="1">
        <v>0.73</v>
      </c>
      <c r="D2" s="1">
        <v>618.09</v>
      </c>
      <c r="E2" s="1">
        <v>101.98</v>
      </c>
      <c r="F2" s="1">
        <v>707.35</v>
      </c>
      <c r="G2" s="20">
        <v>8.8999999999999996E-2</v>
      </c>
      <c r="H2" s="2">
        <v>0.34</v>
      </c>
      <c r="I2" s="2">
        <f t="shared" ref="I2:J13" si="0">G2*C2</f>
        <v>6.497E-2</v>
      </c>
      <c r="J2" s="2">
        <f t="shared" si="0"/>
        <v>210.15060000000003</v>
      </c>
      <c r="K2" s="2">
        <f t="shared" ref="K2:K13" si="1">H2*F2</f>
        <v>240.49900000000002</v>
      </c>
      <c r="L2" s="2">
        <f t="shared" ref="L2:L7" si="2">K2-J2+I2</f>
        <v>30.413369999999997</v>
      </c>
      <c r="M2" s="11">
        <v>0.99</v>
      </c>
      <c r="N2" s="12">
        <v>0.13</v>
      </c>
      <c r="O2" s="12">
        <v>0.01</v>
      </c>
      <c r="P2" s="13">
        <v>0.87</v>
      </c>
      <c r="Q2">
        <v>39879</v>
      </c>
      <c r="R2">
        <v>40900</v>
      </c>
      <c r="S2">
        <f>Tabelle134[[#This Row],[Gaszähler Ende
m³]]-Tabelle134[[#This Row],[Gaszähler Start
m³]]</f>
        <v>1021</v>
      </c>
      <c r="T2">
        <v>0.91869999999999996</v>
      </c>
      <c r="U2">
        <v>11.273</v>
      </c>
      <c r="V2">
        <f>ROUND(Tabelle134[[#This Row],[Verbrauch
m³]]*Tabelle134[[#This Row],[Zustandszahl
fix]]*Tabelle134[[#This Row],[Brennwert 
kWh/m³]],0)</f>
        <v>10574</v>
      </c>
      <c r="W2" s="32">
        <v>0.06</v>
      </c>
      <c r="X2" s="2">
        <f>Tabelle134[[#This Row],[Verbrauch Gas
kWh]]*Tabelle134[[#This Row],[Preis kWh
€]]</f>
        <v>634.43999999999994</v>
      </c>
    </row>
    <row r="3" spans="1:24" x14ac:dyDescent="0.25">
      <c r="A3">
        <v>2</v>
      </c>
      <c r="B3">
        <v>2022</v>
      </c>
      <c r="C3" s="1">
        <v>0</v>
      </c>
      <c r="D3" s="1">
        <v>0</v>
      </c>
      <c r="E3" s="1">
        <v>0</v>
      </c>
      <c r="F3" s="1">
        <v>0</v>
      </c>
      <c r="G3" s="20">
        <v>8.8999999999999996E-2</v>
      </c>
      <c r="H3" s="2">
        <v>0.34</v>
      </c>
      <c r="I3" s="2">
        <f t="shared" si="0"/>
        <v>0</v>
      </c>
      <c r="J3" s="2">
        <f t="shared" si="0"/>
        <v>0</v>
      </c>
      <c r="K3" s="2">
        <f t="shared" si="1"/>
        <v>0</v>
      </c>
      <c r="L3" s="2">
        <f t="shared" si="2"/>
        <v>0</v>
      </c>
      <c r="M3" s="11">
        <v>0</v>
      </c>
      <c r="N3" s="12">
        <v>0</v>
      </c>
      <c r="O3" s="12">
        <v>0</v>
      </c>
      <c r="P3" s="13">
        <v>0</v>
      </c>
      <c r="Q3">
        <f>R2</f>
        <v>40900</v>
      </c>
      <c r="R3">
        <v>40900</v>
      </c>
      <c r="S3">
        <f>Tabelle134[[#This Row],[Gaszähler Ende
m³]]-Tabelle134[[#This Row],[Gaszähler Start
m³]]</f>
        <v>0</v>
      </c>
      <c r="T3">
        <v>0.91869999999999996</v>
      </c>
      <c r="U3">
        <v>11.273</v>
      </c>
      <c r="V3">
        <f>ROUND(Tabelle134[[#This Row],[Verbrauch
m³]]*Tabelle134[[#This Row],[Zustandszahl
fix]]*Tabelle134[[#This Row],[Brennwert 
kWh/m³]],0)</f>
        <v>0</v>
      </c>
      <c r="W3" s="32">
        <v>0.06</v>
      </c>
      <c r="X3" s="2">
        <f>Tabelle134[[#This Row],[Verbrauch Gas
kWh]]*Tabelle134[[#This Row],[Preis kWh
€]]</f>
        <v>0</v>
      </c>
    </row>
    <row r="4" spans="1:24" x14ac:dyDescent="0.25">
      <c r="A4">
        <v>3</v>
      </c>
      <c r="B4">
        <v>2022</v>
      </c>
      <c r="C4" s="1">
        <v>0</v>
      </c>
      <c r="D4" s="1">
        <v>0</v>
      </c>
      <c r="E4" s="1">
        <v>0</v>
      </c>
      <c r="F4" s="1">
        <v>0</v>
      </c>
      <c r="G4" s="20">
        <v>8.8999999999999996E-2</v>
      </c>
      <c r="H4" s="2">
        <v>0.34</v>
      </c>
      <c r="I4" s="2">
        <f t="shared" si="0"/>
        <v>0</v>
      </c>
      <c r="J4" s="2">
        <f t="shared" si="0"/>
        <v>0</v>
      </c>
      <c r="K4" s="2">
        <f t="shared" si="1"/>
        <v>0</v>
      </c>
      <c r="L4" s="2">
        <f t="shared" si="2"/>
        <v>0</v>
      </c>
      <c r="M4" s="11">
        <v>0</v>
      </c>
      <c r="N4" s="12">
        <v>0</v>
      </c>
      <c r="O4" s="12">
        <v>0</v>
      </c>
      <c r="P4" s="13">
        <v>0</v>
      </c>
      <c r="Q4">
        <f t="shared" ref="Q4:Q13" si="3">R3</f>
        <v>40900</v>
      </c>
      <c r="R4">
        <v>40900</v>
      </c>
      <c r="S4">
        <f>Tabelle134[[#This Row],[Gaszähler Ende
m³]]-Tabelle134[[#This Row],[Gaszähler Start
m³]]</f>
        <v>0</v>
      </c>
      <c r="T4">
        <v>0.91869999999999996</v>
      </c>
      <c r="U4">
        <v>11.273</v>
      </c>
      <c r="V4">
        <f>ROUND(Tabelle134[[#This Row],[Verbrauch
m³]]*Tabelle134[[#This Row],[Zustandszahl
fix]]*Tabelle134[[#This Row],[Brennwert 
kWh/m³]],0)</f>
        <v>0</v>
      </c>
      <c r="W4" s="32">
        <v>0.06</v>
      </c>
      <c r="X4" s="2">
        <f>Tabelle134[[#This Row],[Verbrauch Gas
kWh]]*Tabelle134[[#This Row],[Preis kWh
€]]</f>
        <v>0</v>
      </c>
    </row>
    <row r="5" spans="1:24" x14ac:dyDescent="0.25">
      <c r="A5">
        <v>4</v>
      </c>
      <c r="B5">
        <v>2022</v>
      </c>
      <c r="C5" s="1">
        <v>0</v>
      </c>
      <c r="D5" s="1">
        <v>0</v>
      </c>
      <c r="E5" s="1">
        <v>0</v>
      </c>
      <c r="F5" s="1">
        <v>0</v>
      </c>
      <c r="G5" s="20">
        <v>8.8999999999999996E-2</v>
      </c>
      <c r="H5" s="2">
        <v>0.34</v>
      </c>
      <c r="I5" s="2">
        <f t="shared" si="0"/>
        <v>0</v>
      </c>
      <c r="J5" s="2">
        <f t="shared" si="0"/>
        <v>0</v>
      </c>
      <c r="K5" s="2">
        <f t="shared" si="1"/>
        <v>0</v>
      </c>
      <c r="L5" s="2">
        <f t="shared" si="2"/>
        <v>0</v>
      </c>
      <c r="M5" s="11">
        <v>0</v>
      </c>
      <c r="N5" s="12">
        <v>0</v>
      </c>
      <c r="O5" s="12">
        <v>0</v>
      </c>
      <c r="P5" s="13">
        <v>0</v>
      </c>
      <c r="Q5">
        <f t="shared" si="3"/>
        <v>40900</v>
      </c>
      <c r="R5">
        <v>40900</v>
      </c>
      <c r="S5">
        <f>Tabelle134[[#This Row],[Gaszähler Ende
m³]]-Tabelle134[[#This Row],[Gaszähler Start
m³]]</f>
        <v>0</v>
      </c>
      <c r="T5">
        <v>0.91869999999999996</v>
      </c>
      <c r="U5">
        <v>11.273</v>
      </c>
      <c r="V5">
        <f>ROUND(Tabelle134[[#This Row],[Verbrauch
m³]]*Tabelle134[[#This Row],[Zustandszahl
fix]]*Tabelle134[[#This Row],[Brennwert 
kWh/m³]],0)</f>
        <v>0</v>
      </c>
      <c r="W5" s="32">
        <v>0.06</v>
      </c>
      <c r="X5" s="2">
        <f>Tabelle134[[#This Row],[Verbrauch Gas
kWh]]*Tabelle134[[#This Row],[Preis kWh
€]]</f>
        <v>0</v>
      </c>
    </row>
    <row r="6" spans="1:24" x14ac:dyDescent="0.25">
      <c r="A6">
        <v>5</v>
      </c>
      <c r="B6">
        <v>2022</v>
      </c>
      <c r="C6" s="1">
        <v>0</v>
      </c>
      <c r="D6" s="1">
        <v>0</v>
      </c>
      <c r="E6" s="1">
        <v>0</v>
      </c>
      <c r="F6" s="1">
        <v>0</v>
      </c>
      <c r="G6" s="20">
        <v>8.8999999999999996E-2</v>
      </c>
      <c r="H6" s="2">
        <v>0.34</v>
      </c>
      <c r="I6" s="2">
        <f t="shared" si="0"/>
        <v>0</v>
      </c>
      <c r="J6" s="2">
        <f t="shared" si="0"/>
        <v>0</v>
      </c>
      <c r="K6" s="2">
        <f t="shared" si="1"/>
        <v>0</v>
      </c>
      <c r="L6" s="2">
        <f t="shared" si="2"/>
        <v>0</v>
      </c>
      <c r="M6" s="11">
        <v>0</v>
      </c>
      <c r="N6" s="12">
        <v>0</v>
      </c>
      <c r="O6" s="12">
        <v>0</v>
      </c>
      <c r="P6" s="13">
        <v>0</v>
      </c>
      <c r="Q6">
        <f t="shared" si="3"/>
        <v>40900</v>
      </c>
      <c r="R6">
        <v>40900</v>
      </c>
      <c r="S6">
        <f>Tabelle134[[#This Row],[Gaszähler Ende
m³]]-Tabelle134[[#This Row],[Gaszähler Start
m³]]</f>
        <v>0</v>
      </c>
      <c r="T6">
        <v>0.91869999999999996</v>
      </c>
      <c r="U6">
        <v>11.273</v>
      </c>
      <c r="V6">
        <f>ROUND(Tabelle134[[#This Row],[Verbrauch
m³]]*Tabelle134[[#This Row],[Zustandszahl
fix]]*Tabelle134[[#This Row],[Brennwert 
kWh/m³]],0)</f>
        <v>0</v>
      </c>
      <c r="W6" s="32">
        <v>0.06</v>
      </c>
      <c r="X6" s="2">
        <f>Tabelle134[[#This Row],[Verbrauch Gas
kWh]]*Tabelle134[[#This Row],[Preis kWh
€]]</f>
        <v>0</v>
      </c>
    </row>
    <row r="7" spans="1:24" x14ac:dyDescent="0.25">
      <c r="A7">
        <v>6</v>
      </c>
      <c r="B7">
        <v>2022</v>
      </c>
      <c r="C7" s="1">
        <v>0</v>
      </c>
      <c r="D7" s="1">
        <v>0</v>
      </c>
      <c r="E7" s="1">
        <v>0</v>
      </c>
      <c r="F7" s="1">
        <v>0</v>
      </c>
      <c r="G7" s="20">
        <v>8.8999999999999996E-2</v>
      </c>
      <c r="H7" s="2">
        <v>0.34</v>
      </c>
      <c r="I7" s="2">
        <f t="shared" si="0"/>
        <v>0</v>
      </c>
      <c r="J7" s="2">
        <f t="shared" si="0"/>
        <v>0</v>
      </c>
      <c r="K7" s="2">
        <f t="shared" si="1"/>
        <v>0</v>
      </c>
      <c r="L7" s="2">
        <f t="shared" si="2"/>
        <v>0</v>
      </c>
      <c r="M7" s="11">
        <v>0</v>
      </c>
      <c r="N7" s="12">
        <v>0</v>
      </c>
      <c r="O7" s="12">
        <v>0</v>
      </c>
      <c r="P7" s="13">
        <v>0</v>
      </c>
      <c r="Q7">
        <f t="shared" si="3"/>
        <v>40900</v>
      </c>
      <c r="R7">
        <v>40900</v>
      </c>
      <c r="S7">
        <f>Tabelle134[[#This Row],[Gaszähler Ende
m³]]-Tabelle134[[#This Row],[Gaszähler Start
m³]]</f>
        <v>0</v>
      </c>
      <c r="T7">
        <v>0.91869999999999996</v>
      </c>
      <c r="U7">
        <v>11.273</v>
      </c>
      <c r="V7">
        <f>ROUND(Tabelle134[[#This Row],[Verbrauch
m³]]*Tabelle134[[#This Row],[Zustandszahl
fix]]*Tabelle134[[#This Row],[Brennwert 
kWh/m³]],0)</f>
        <v>0</v>
      </c>
      <c r="W7" s="32">
        <v>0.06</v>
      </c>
      <c r="X7" s="2">
        <f>Tabelle134[[#This Row],[Verbrauch Gas
kWh]]*Tabelle134[[#This Row],[Preis kWh
€]]</f>
        <v>0</v>
      </c>
    </row>
    <row r="8" spans="1:24" x14ac:dyDescent="0.25">
      <c r="A8">
        <v>7</v>
      </c>
      <c r="B8">
        <v>2022</v>
      </c>
      <c r="C8" s="1">
        <v>0</v>
      </c>
      <c r="D8" s="1">
        <v>0</v>
      </c>
      <c r="E8" s="1">
        <v>0</v>
      </c>
      <c r="F8" s="1">
        <v>0</v>
      </c>
      <c r="G8" s="20">
        <v>8.8999999999999996E-2</v>
      </c>
      <c r="H8" s="2">
        <v>0.34</v>
      </c>
      <c r="I8" s="2">
        <f t="shared" si="0"/>
        <v>0</v>
      </c>
      <c r="J8" s="2">
        <f t="shared" si="0"/>
        <v>0</v>
      </c>
      <c r="K8" s="2">
        <f t="shared" si="1"/>
        <v>0</v>
      </c>
      <c r="L8" s="2">
        <f>K8-J8+I8</f>
        <v>0</v>
      </c>
      <c r="M8" s="11">
        <v>0</v>
      </c>
      <c r="N8" s="12">
        <v>0</v>
      </c>
      <c r="O8" s="12">
        <v>0</v>
      </c>
      <c r="P8" s="13">
        <v>0</v>
      </c>
      <c r="Q8">
        <f t="shared" si="3"/>
        <v>40900</v>
      </c>
      <c r="R8">
        <v>40900</v>
      </c>
      <c r="S8">
        <f>Tabelle134[[#This Row],[Gaszähler Ende
m³]]-Tabelle134[[#This Row],[Gaszähler Start
m³]]</f>
        <v>0</v>
      </c>
      <c r="T8">
        <v>0.91869999999999996</v>
      </c>
      <c r="U8">
        <v>11.273</v>
      </c>
      <c r="V8">
        <f>ROUND(Tabelle134[[#This Row],[Verbrauch
m³]]*Tabelle134[[#This Row],[Zustandszahl
fix]]*Tabelle134[[#This Row],[Brennwert 
kWh/m³]],0)</f>
        <v>0</v>
      </c>
      <c r="W8" s="32">
        <v>0.06</v>
      </c>
      <c r="X8" s="2">
        <f>Tabelle134[[#This Row],[Verbrauch Gas
kWh]]*Tabelle134[[#This Row],[Preis kWh
€]]</f>
        <v>0</v>
      </c>
    </row>
    <row r="9" spans="1:24" x14ac:dyDescent="0.25">
      <c r="A9">
        <v>8</v>
      </c>
      <c r="B9">
        <v>2022</v>
      </c>
      <c r="C9" s="1">
        <v>0</v>
      </c>
      <c r="D9" s="1">
        <v>0</v>
      </c>
      <c r="E9" s="1">
        <v>0</v>
      </c>
      <c r="F9" s="1">
        <v>0</v>
      </c>
      <c r="G9" s="20">
        <v>8.8999999999999996E-2</v>
      </c>
      <c r="H9" s="2">
        <v>0.34</v>
      </c>
      <c r="I9" s="2">
        <f t="shared" si="0"/>
        <v>0</v>
      </c>
      <c r="J9" s="2">
        <f t="shared" si="0"/>
        <v>0</v>
      </c>
      <c r="K9" s="2">
        <f t="shared" si="1"/>
        <v>0</v>
      </c>
      <c r="L9" s="2">
        <f>K9-J9+I9</f>
        <v>0</v>
      </c>
      <c r="M9" s="11">
        <v>0</v>
      </c>
      <c r="N9" s="12">
        <v>0</v>
      </c>
      <c r="O9" s="12">
        <v>0</v>
      </c>
      <c r="P9" s="13">
        <v>0</v>
      </c>
      <c r="Q9">
        <f t="shared" si="3"/>
        <v>40900</v>
      </c>
      <c r="R9">
        <v>40900</v>
      </c>
      <c r="S9">
        <f>Tabelle134[[#This Row],[Gaszähler Ende
m³]]-Tabelle134[[#This Row],[Gaszähler Start
m³]]</f>
        <v>0</v>
      </c>
      <c r="T9">
        <v>0.91869999999999996</v>
      </c>
      <c r="U9">
        <v>11.273</v>
      </c>
      <c r="V9">
        <f>ROUND(Tabelle134[[#This Row],[Verbrauch
m³]]*Tabelle134[[#This Row],[Zustandszahl
fix]]*Tabelle134[[#This Row],[Brennwert 
kWh/m³]],0)</f>
        <v>0</v>
      </c>
      <c r="W9" s="32">
        <v>0.06</v>
      </c>
      <c r="X9" s="2">
        <f>Tabelle134[[#This Row],[Verbrauch Gas
kWh]]*Tabelle134[[#This Row],[Preis kWh
€]]</f>
        <v>0</v>
      </c>
    </row>
    <row r="10" spans="1:24" x14ac:dyDescent="0.25">
      <c r="A10">
        <v>9</v>
      </c>
      <c r="B10">
        <v>2022</v>
      </c>
      <c r="C10" s="1">
        <v>0</v>
      </c>
      <c r="D10" s="1">
        <v>0</v>
      </c>
      <c r="E10" s="1">
        <v>0</v>
      </c>
      <c r="F10" s="1">
        <v>0</v>
      </c>
      <c r="G10" s="20">
        <v>8.8999999999999996E-2</v>
      </c>
      <c r="H10" s="2">
        <v>0.34</v>
      </c>
      <c r="I10" s="2">
        <f t="shared" si="0"/>
        <v>0</v>
      </c>
      <c r="J10" s="2">
        <f t="shared" si="0"/>
        <v>0</v>
      </c>
      <c r="K10" s="2">
        <f t="shared" si="1"/>
        <v>0</v>
      </c>
      <c r="L10" s="2">
        <f t="shared" ref="L10:L13" si="4">K10-J10+I10</f>
        <v>0</v>
      </c>
      <c r="M10" s="11">
        <v>0</v>
      </c>
      <c r="N10" s="12">
        <v>0</v>
      </c>
      <c r="O10" s="12">
        <v>0</v>
      </c>
      <c r="P10" s="13">
        <v>0</v>
      </c>
      <c r="Q10">
        <f t="shared" si="3"/>
        <v>40900</v>
      </c>
      <c r="R10">
        <v>40900</v>
      </c>
      <c r="S10">
        <f>Tabelle134[[#This Row],[Gaszähler Ende
m³]]-Tabelle134[[#This Row],[Gaszähler Start
m³]]</f>
        <v>0</v>
      </c>
      <c r="T10">
        <v>0.91869999999999996</v>
      </c>
      <c r="U10">
        <v>11.273</v>
      </c>
      <c r="V10">
        <f>ROUND(Tabelle134[[#This Row],[Verbrauch
m³]]*Tabelle134[[#This Row],[Zustandszahl
fix]]*Tabelle134[[#This Row],[Brennwert 
kWh/m³]],0)</f>
        <v>0</v>
      </c>
      <c r="W10" s="32">
        <v>0.06</v>
      </c>
      <c r="X10" s="2">
        <f>Tabelle134[[#This Row],[Verbrauch Gas
kWh]]*Tabelle134[[#This Row],[Preis kWh
€]]</f>
        <v>0</v>
      </c>
    </row>
    <row r="11" spans="1:24" x14ac:dyDescent="0.25">
      <c r="A11">
        <v>10</v>
      </c>
      <c r="B11">
        <v>2022</v>
      </c>
      <c r="C11" s="1">
        <v>0</v>
      </c>
      <c r="D11" s="1">
        <v>0</v>
      </c>
      <c r="E11" s="1">
        <v>0</v>
      </c>
      <c r="F11" s="1">
        <v>0</v>
      </c>
      <c r="G11" s="20">
        <v>8.8999999999999996E-2</v>
      </c>
      <c r="H11" s="2">
        <v>0.34</v>
      </c>
      <c r="I11" s="2">
        <f t="shared" si="0"/>
        <v>0</v>
      </c>
      <c r="J11" s="2">
        <f t="shared" si="0"/>
        <v>0</v>
      </c>
      <c r="K11" s="2">
        <f t="shared" si="1"/>
        <v>0</v>
      </c>
      <c r="L11" s="2">
        <f t="shared" si="4"/>
        <v>0</v>
      </c>
      <c r="M11" s="11">
        <v>0</v>
      </c>
      <c r="N11" s="12">
        <v>0</v>
      </c>
      <c r="O11" s="12">
        <v>0</v>
      </c>
      <c r="P11" s="13">
        <v>0</v>
      </c>
      <c r="Q11">
        <f t="shared" si="3"/>
        <v>40900</v>
      </c>
      <c r="R11">
        <v>40900</v>
      </c>
      <c r="S11">
        <f>Tabelle134[[#This Row],[Gaszähler Ende
m³]]-Tabelle134[[#This Row],[Gaszähler Start
m³]]</f>
        <v>0</v>
      </c>
      <c r="T11">
        <v>0.91869999999999996</v>
      </c>
      <c r="U11">
        <v>11.273</v>
      </c>
      <c r="V11">
        <f>ROUND(Tabelle134[[#This Row],[Verbrauch
m³]]*Tabelle134[[#This Row],[Zustandszahl
fix]]*Tabelle134[[#This Row],[Brennwert 
kWh/m³]],0)</f>
        <v>0</v>
      </c>
      <c r="W11" s="32">
        <v>0.06</v>
      </c>
      <c r="X11" s="2">
        <f>Tabelle134[[#This Row],[Verbrauch Gas
kWh]]*Tabelle134[[#This Row],[Preis kWh
€]]</f>
        <v>0</v>
      </c>
    </row>
    <row r="12" spans="1:24" x14ac:dyDescent="0.25">
      <c r="A12">
        <v>11</v>
      </c>
      <c r="B12">
        <v>2022</v>
      </c>
      <c r="C12" s="1">
        <v>0</v>
      </c>
      <c r="D12" s="1">
        <v>0</v>
      </c>
      <c r="E12" s="1">
        <v>0</v>
      </c>
      <c r="F12" s="1">
        <v>0</v>
      </c>
      <c r="G12" s="20">
        <v>8.8999999999999996E-2</v>
      </c>
      <c r="H12" s="2">
        <v>0.34</v>
      </c>
      <c r="I12" s="2">
        <f t="shared" si="0"/>
        <v>0</v>
      </c>
      <c r="J12" s="2">
        <f t="shared" si="0"/>
        <v>0</v>
      </c>
      <c r="K12" s="2">
        <f t="shared" si="1"/>
        <v>0</v>
      </c>
      <c r="L12" s="2">
        <f t="shared" si="4"/>
        <v>0</v>
      </c>
      <c r="M12" s="11">
        <v>0</v>
      </c>
      <c r="N12" s="12">
        <v>0</v>
      </c>
      <c r="O12" s="12">
        <v>0</v>
      </c>
      <c r="P12" s="13">
        <v>0</v>
      </c>
      <c r="Q12">
        <f t="shared" si="3"/>
        <v>40900</v>
      </c>
      <c r="R12">
        <v>40900</v>
      </c>
      <c r="S12">
        <f>Tabelle134[[#This Row],[Gaszähler Ende
m³]]-Tabelle134[[#This Row],[Gaszähler Start
m³]]</f>
        <v>0</v>
      </c>
      <c r="T12">
        <v>0.91869999999999996</v>
      </c>
      <c r="U12">
        <v>11.273</v>
      </c>
      <c r="V12">
        <f>ROUND(Tabelle134[[#This Row],[Verbrauch
m³]]*Tabelle134[[#This Row],[Zustandszahl
fix]]*Tabelle134[[#This Row],[Brennwert 
kWh/m³]],0)</f>
        <v>0</v>
      </c>
      <c r="W12" s="32">
        <v>0.06</v>
      </c>
      <c r="X12" s="2">
        <f>Tabelle134[[#This Row],[Verbrauch Gas
kWh]]*Tabelle134[[#This Row],[Preis kWh
€]]</f>
        <v>0</v>
      </c>
    </row>
    <row r="13" spans="1:24" x14ac:dyDescent="0.25">
      <c r="A13">
        <v>12</v>
      </c>
      <c r="B13">
        <v>2022</v>
      </c>
      <c r="C13" s="1">
        <v>0</v>
      </c>
      <c r="D13" s="1">
        <v>0</v>
      </c>
      <c r="E13" s="1">
        <v>0</v>
      </c>
      <c r="F13" s="1">
        <v>0</v>
      </c>
      <c r="G13" s="20">
        <v>8.8999999999999996E-2</v>
      </c>
      <c r="H13" s="2">
        <v>0.34</v>
      </c>
      <c r="I13" s="2">
        <f t="shared" si="0"/>
        <v>0</v>
      </c>
      <c r="J13" s="2">
        <f t="shared" si="0"/>
        <v>0</v>
      </c>
      <c r="K13" s="2">
        <f t="shared" si="1"/>
        <v>0</v>
      </c>
      <c r="L13" s="2">
        <f t="shared" si="4"/>
        <v>0</v>
      </c>
      <c r="M13" s="11">
        <v>0</v>
      </c>
      <c r="N13" s="12">
        <v>0</v>
      </c>
      <c r="O13" s="12">
        <v>0</v>
      </c>
      <c r="P13" s="13">
        <v>0</v>
      </c>
      <c r="Q13">
        <f t="shared" si="3"/>
        <v>40900</v>
      </c>
      <c r="R13">
        <v>40900</v>
      </c>
      <c r="S13">
        <f>Tabelle134[[#This Row],[Gaszähler Ende
m³]]-Tabelle134[[#This Row],[Gaszähler Start
m³]]</f>
        <v>0</v>
      </c>
      <c r="T13">
        <v>0.91869999999999996</v>
      </c>
      <c r="U13">
        <v>11.273</v>
      </c>
      <c r="V13">
        <f>ROUND(Tabelle134[[#This Row],[Verbrauch
m³]]*Tabelle134[[#This Row],[Zustandszahl
fix]]*Tabelle134[[#This Row],[Brennwert 
kWh/m³]],0)</f>
        <v>0</v>
      </c>
      <c r="W13" s="32">
        <v>0.06</v>
      </c>
      <c r="X13" s="2">
        <f>Tabelle134[[#This Row],[Verbrauch Gas
kWh]]*Tabelle134[[#This Row],[Preis kWh
€]]</f>
        <v>0</v>
      </c>
    </row>
    <row r="14" spans="1:24" ht="15.75" thickBot="1" x14ac:dyDescent="0.3">
      <c r="A14" s="3" t="s">
        <v>12</v>
      </c>
      <c r="B14" s="4"/>
      <c r="C14" s="5">
        <f>SUBTOTAL(109,C2:C13)</f>
        <v>0.73</v>
      </c>
      <c r="D14" s="5">
        <f t="shared" ref="D14:F14" si="5">SUBTOTAL(109,D2:D13)</f>
        <v>618.09</v>
      </c>
      <c r="E14" s="5">
        <f t="shared" si="5"/>
        <v>101.98</v>
      </c>
      <c r="F14" s="5">
        <f t="shared" si="5"/>
        <v>707.35</v>
      </c>
      <c r="G14" s="21"/>
      <c r="H14" s="6"/>
      <c r="I14" s="6">
        <f>SUBTOTAL(109,I2:I13)</f>
        <v>6.497E-2</v>
      </c>
      <c r="J14" s="6">
        <f t="shared" ref="J14:L14" si="6">SUBTOTAL(109,J2:J13)</f>
        <v>210.15060000000003</v>
      </c>
      <c r="K14" s="6">
        <f t="shared" si="6"/>
        <v>240.49900000000002</v>
      </c>
      <c r="L14" s="6">
        <f t="shared" si="6"/>
        <v>30.413369999999997</v>
      </c>
      <c r="M14" s="14">
        <f>AVERAGEIF(M2:M13,"&lt;&gt;0",M2:M13)</f>
        <v>0.99</v>
      </c>
      <c r="N14" s="14">
        <f t="shared" ref="N14:P14" si="7">AVERAGEIF(N2:N13,"&lt;&gt;0",N2:N13)</f>
        <v>0.13</v>
      </c>
      <c r="O14" s="14">
        <f t="shared" si="7"/>
        <v>0.01</v>
      </c>
      <c r="P14" s="14">
        <f t="shared" si="7"/>
        <v>0.87</v>
      </c>
      <c r="S14">
        <f>SUBTOTAL(109,S2:S13)</f>
        <v>1021</v>
      </c>
      <c r="V14">
        <f>SUBTOTAL(109,V2:V13)</f>
        <v>10574</v>
      </c>
      <c r="X14" s="2">
        <f>SUBTOTAL(109,X2:X13)</f>
        <v>634.43999999999994</v>
      </c>
    </row>
    <row r="17" spans="3:13" x14ac:dyDescent="0.25">
      <c r="C17" t="s">
        <v>65</v>
      </c>
      <c r="D17" t="s">
        <v>66</v>
      </c>
      <c r="E17" t="s">
        <v>67</v>
      </c>
      <c r="F17" t="s">
        <v>68</v>
      </c>
    </row>
    <row r="18" spans="3:13" x14ac:dyDescent="0.25">
      <c r="C18" t="s">
        <v>63</v>
      </c>
      <c r="D18" s="2">
        <f>J14</f>
        <v>210.15060000000003</v>
      </c>
      <c r="E18" s="2">
        <v>480</v>
      </c>
      <c r="F18" s="2">
        <f>D18-E18</f>
        <v>-269.84939999999995</v>
      </c>
    </row>
    <row r="19" spans="3:13" x14ac:dyDescent="0.25">
      <c r="C19" t="s">
        <v>64</v>
      </c>
      <c r="D19" s="2">
        <f>X14</f>
        <v>634.43999999999994</v>
      </c>
      <c r="E19" s="2">
        <v>2840</v>
      </c>
      <c r="F19" s="2">
        <f>D19-E19</f>
        <v>-2205.56</v>
      </c>
      <c r="M19"/>
    </row>
    <row r="20" spans="3:13" x14ac:dyDescent="0.25">
      <c r="C20" s="33" t="s">
        <v>12</v>
      </c>
      <c r="D20" s="34">
        <f>SUBTOTAL(109,D18:D19)</f>
        <v>844.59059999999999</v>
      </c>
      <c r="E20" s="34">
        <f t="shared" ref="E20:F20" si="8">SUBTOTAL(109,E18:E19)</f>
        <v>3320</v>
      </c>
      <c r="F20" s="34">
        <f t="shared" si="8"/>
        <v>-2475.4094</v>
      </c>
      <c r="M20"/>
    </row>
    <row r="21" spans="3:13" x14ac:dyDescent="0.25">
      <c r="M21"/>
    </row>
    <row r="23" spans="3:13" x14ac:dyDescent="0.25">
      <c r="J23" s="2"/>
    </row>
  </sheetData>
  <conditionalFormatting sqref="F18:F19">
    <cfRule type="cellIs" dxfId="286" priority="1" operator="greaterThan">
      <formula>0</formula>
    </cfRule>
    <cfRule type="cellIs" dxfId="285" priority="2" operator="lessThan">
      <formula>0</formula>
    </cfRule>
  </conditionalFormatting>
  <pageMargins left="0.7" right="0.7" top="0.75" bottom="0.75" header="0.3" footer="0.3"/>
  <pageSetup paperSize="9" orientation="portrait" horizontalDpi="4294967293" verticalDpi="0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3D9B4-C668-4962-B6FE-689EB46CEBB5}">
  <dimension ref="A1:P14"/>
  <sheetViews>
    <sheetView workbookViewId="0">
      <selection activeCell="B15" sqref="B15"/>
    </sheetView>
  </sheetViews>
  <sheetFormatPr baseColWidth="10" defaultColWidth="9.140625" defaultRowHeight="15" x14ac:dyDescent="0.25"/>
  <cols>
    <col min="3" max="3" width="13.7109375" customWidth="1"/>
    <col min="4" max="4" width="11" customWidth="1"/>
    <col min="5" max="5" width="20.140625" bestFit="1" customWidth="1"/>
    <col min="6" max="6" width="12.28515625" customWidth="1"/>
    <col min="7" max="7" width="10.42578125" customWidth="1"/>
    <col min="8" max="8" width="10.140625" customWidth="1"/>
    <col min="9" max="9" width="19.28515625" customWidth="1"/>
    <col min="10" max="10" width="15.28515625" customWidth="1"/>
    <col min="11" max="11" width="18.42578125" customWidth="1"/>
    <col min="12" max="12" width="12.85546875" customWidth="1"/>
    <col min="13" max="13" width="17" style="7" bestFit="1" customWidth="1"/>
    <col min="14" max="14" width="10.85546875" style="7" bestFit="1" customWidth="1"/>
    <col min="15" max="15" width="14.85546875" style="7" bestFit="1" customWidth="1"/>
    <col min="16" max="16" width="12.7109375" style="7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10</v>
      </c>
      <c r="H1" t="s">
        <v>11</v>
      </c>
      <c r="I1" t="s">
        <v>6</v>
      </c>
      <c r="J1" t="s">
        <v>7</v>
      </c>
      <c r="K1" t="s">
        <v>8</v>
      </c>
      <c r="L1" t="s">
        <v>9</v>
      </c>
      <c r="M1" s="8" t="s">
        <v>13</v>
      </c>
      <c r="N1" s="9" t="s">
        <v>14</v>
      </c>
      <c r="O1" s="9" t="s">
        <v>15</v>
      </c>
      <c r="P1" s="10" t="s">
        <v>16</v>
      </c>
    </row>
    <row r="2" spans="1:16" x14ac:dyDescent="0.25">
      <c r="A2">
        <v>1</v>
      </c>
      <c r="B2">
        <v>2023</v>
      </c>
      <c r="C2" s="1">
        <v>0</v>
      </c>
      <c r="D2" s="1">
        <v>0</v>
      </c>
      <c r="E2" s="1">
        <v>0</v>
      </c>
      <c r="F2" s="1">
        <v>0</v>
      </c>
      <c r="G2" s="2">
        <v>0.08</v>
      </c>
      <c r="H2" s="2">
        <v>0.3</v>
      </c>
      <c r="I2" s="2">
        <f t="shared" ref="I2:J13" si="0">G2*C2</f>
        <v>0</v>
      </c>
      <c r="J2" s="2">
        <f t="shared" si="0"/>
        <v>0</v>
      </c>
      <c r="K2" s="2">
        <f t="shared" ref="K2:K13" si="1">H2*F2</f>
        <v>0</v>
      </c>
      <c r="L2" s="2">
        <f t="shared" ref="L2:L7" si="2">K2-J2+I2</f>
        <v>0</v>
      </c>
      <c r="M2" s="11">
        <v>0</v>
      </c>
      <c r="N2" s="12">
        <v>0</v>
      </c>
      <c r="O2" s="12">
        <v>0</v>
      </c>
      <c r="P2" s="13">
        <v>0</v>
      </c>
    </row>
    <row r="3" spans="1:16" x14ac:dyDescent="0.25">
      <c r="A3">
        <v>2</v>
      </c>
      <c r="B3">
        <v>2023</v>
      </c>
      <c r="C3" s="1">
        <v>0</v>
      </c>
      <c r="D3" s="1">
        <v>0</v>
      </c>
      <c r="E3" s="1">
        <v>0</v>
      </c>
      <c r="F3" s="1">
        <v>0</v>
      </c>
      <c r="G3" s="2">
        <v>0.08</v>
      </c>
      <c r="H3" s="2">
        <v>0.3</v>
      </c>
      <c r="I3" s="2">
        <f t="shared" si="0"/>
        <v>0</v>
      </c>
      <c r="J3" s="2">
        <f t="shared" si="0"/>
        <v>0</v>
      </c>
      <c r="K3" s="2">
        <f t="shared" si="1"/>
        <v>0</v>
      </c>
      <c r="L3" s="2">
        <f t="shared" si="2"/>
        <v>0</v>
      </c>
      <c r="M3" s="11">
        <v>0</v>
      </c>
      <c r="N3" s="12">
        <v>0</v>
      </c>
      <c r="O3" s="12">
        <v>0</v>
      </c>
      <c r="P3" s="13">
        <v>0</v>
      </c>
    </row>
    <row r="4" spans="1:16" x14ac:dyDescent="0.25">
      <c r="A4">
        <v>3</v>
      </c>
      <c r="B4">
        <v>2023</v>
      </c>
      <c r="C4" s="1">
        <v>0</v>
      </c>
      <c r="D4" s="1">
        <v>0</v>
      </c>
      <c r="E4" s="1">
        <v>0</v>
      </c>
      <c r="F4" s="1">
        <v>0</v>
      </c>
      <c r="G4" s="2">
        <v>0.08</v>
      </c>
      <c r="H4" s="2">
        <v>0.3</v>
      </c>
      <c r="I4" s="2">
        <f t="shared" si="0"/>
        <v>0</v>
      </c>
      <c r="J4" s="2">
        <f t="shared" si="0"/>
        <v>0</v>
      </c>
      <c r="K4" s="2">
        <f t="shared" si="1"/>
        <v>0</v>
      </c>
      <c r="L4" s="2">
        <f t="shared" si="2"/>
        <v>0</v>
      </c>
      <c r="M4" s="11">
        <v>0</v>
      </c>
      <c r="N4" s="12">
        <v>0</v>
      </c>
      <c r="O4" s="12">
        <v>0</v>
      </c>
      <c r="P4" s="13">
        <v>0</v>
      </c>
    </row>
    <row r="5" spans="1:16" x14ac:dyDescent="0.25">
      <c r="A5">
        <v>4</v>
      </c>
      <c r="B5">
        <v>2023</v>
      </c>
      <c r="C5" s="1">
        <v>0</v>
      </c>
      <c r="D5" s="1">
        <v>0</v>
      </c>
      <c r="E5" s="1">
        <v>0</v>
      </c>
      <c r="F5" s="1">
        <v>0</v>
      </c>
      <c r="G5" s="2">
        <v>0.08</v>
      </c>
      <c r="H5" s="2">
        <v>0.3</v>
      </c>
      <c r="I5" s="2">
        <f t="shared" si="0"/>
        <v>0</v>
      </c>
      <c r="J5" s="2">
        <f t="shared" si="0"/>
        <v>0</v>
      </c>
      <c r="K5" s="2">
        <f t="shared" si="1"/>
        <v>0</v>
      </c>
      <c r="L5" s="2">
        <f t="shared" si="2"/>
        <v>0</v>
      </c>
      <c r="M5" s="11">
        <v>0</v>
      </c>
      <c r="N5" s="12">
        <v>0</v>
      </c>
      <c r="O5" s="12">
        <v>0</v>
      </c>
      <c r="P5" s="13">
        <v>0</v>
      </c>
    </row>
    <row r="6" spans="1:16" x14ac:dyDescent="0.25">
      <c r="A6">
        <v>5</v>
      </c>
      <c r="B6">
        <v>2023</v>
      </c>
      <c r="C6" s="1">
        <v>0</v>
      </c>
      <c r="D6" s="1">
        <v>0</v>
      </c>
      <c r="E6" s="1">
        <v>0</v>
      </c>
      <c r="F6" s="1">
        <v>0</v>
      </c>
      <c r="G6" s="2">
        <v>0.08</v>
      </c>
      <c r="H6" s="2">
        <v>0.3</v>
      </c>
      <c r="I6" s="2">
        <f t="shared" si="0"/>
        <v>0</v>
      </c>
      <c r="J6" s="2">
        <f t="shared" si="0"/>
        <v>0</v>
      </c>
      <c r="K6" s="2">
        <f t="shared" si="1"/>
        <v>0</v>
      </c>
      <c r="L6" s="2">
        <f t="shared" si="2"/>
        <v>0</v>
      </c>
      <c r="M6" s="11">
        <v>0</v>
      </c>
      <c r="N6" s="12">
        <v>0</v>
      </c>
      <c r="O6" s="12">
        <v>0</v>
      </c>
      <c r="P6" s="13">
        <v>0</v>
      </c>
    </row>
    <row r="7" spans="1:16" x14ac:dyDescent="0.25">
      <c r="A7">
        <v>6</v>
      </c>
      <c r="B7">
        <v>2023</v>
      </c>
      <c r="C7" s="1">
        <v>0</v>
      </c>
      <c r="D7" s="1">
        <v>0</v>
      </c>
      <c r="E7" s="1">
        <v>0</v>
      </c>
      <c r="F7" s="1">
        <v>0</v>
      </c>
      <c r="G7" s="2">
        <v>0.08</v>
      </c>
      <c r="H7" s="2">
        <v>0.3</v>
      </c>
      <c r="I7" s="2">
        <f t="shared" si="0"/>
        <v>0</v>
      </c>
      <c r="J7" s="2">
        <f t="shared" si="0"/>
        <v>0</v>
      </c>
      <c r="K7" s="2">
        <f t="shared" si="1"/>
        <v>0</v>
      </c>
      <c r="L7" s="2">
        <f t="shared" si="2"/>
        <v>0</v>
      </c>
      <c r="M7" s="11">
        <v>0</v>
      </c>
      <c r="N7" s="12">
        <v>0</v>
      </c>
      <c r="O7" s="12">
        <v>0</v>
      </c>
      <c r="P7" s="13">
        <v>0</v>
      </c>
    </row>
    <row r="8" spans="1:16" x14ac:dyDescent="0.25">
      <c r="A8">
        <v>7</v>
      </c>
      <c r="B8">
        <v>2023</v>
      </c>
      <c r="C8" s="1">
        <v>0</v>
      </c>
      <c r="D8" s="1">
        <v>0</v>
      </c>
      <c r="E8" s="1">
        <v>0</v>
      </c>
      <c r="F8" s="1">
        <v>0</v>
      </c>
      <c r="G8" s="2">
        <v>0.08</v>
      </c>
      <c r="H8" s="2">
        <v>0.3</v>
      </c>
      <c r="I8" s="2">
        <f t="shared" si="0"/>
        <v>0</v>
      </c>
      <c r="J8" s="2">
        <f t="shared" si="0"/>
        <v>0</v>
      </c>
      <c r="K8" s="2">
        <f t="shared" si="1"/>
        <v>0</v>
      </c>
      <c r="L8" s="2">
        <f>K8-J8+I8</f>
        <v>0</v>
      </c>
      <c r="M8" s="11">
        <v>0</v>
      </c>
      <c r="N8" s="12">
        <v>0</v>
      </c>
      <c r="O8" s="12">
        <v>0</v>
      </c>
      <c r="P8" s="13">
        <v>0</v>
      </c>
    </row>
    <row r="9" spans="1:16" x14ac:dyDescent="0.25">
      <c r="A9">
        <v>8</v>
      </c>
      <c r="B9">
        <v>2023</v>
      </c>
      <c r="C9" s="1">
        <v>0</v>
      </c>
      <c r="D9" s="1">
        <v>0</v>
      </c>
      <c r="E9" s="1">
        <v>0</v>
      </c>
      <c r="F9" s="1">
        <v>0</v>
      </c>
      <c r="G9" s="2">
        <v>0.08</v>
      </c>
      <c r="H9" s="2">
        <v>0.3</v>
      </c>
      <c r="I9" s="2">
        <f t="shared" si="0"/>
        <v>0</v>
      </c>
      <c r="J9" s="2">
        <f t="shared" si="0"/>
        <v>0</v>
      </c>
      <c r="K9" s="2">
        <f t="shared" si="1"/>
        <v>0</v>
      </c>
      <c r="L9" s="2">
        <f>K9-J9+I9</f>
        <v>0</v>
      </c>
      <c r="M9" s="11">
        <v>0</v>
      </c>
      <c r="N9" s="12">
        <v>0</v>
      </c>
      <c r="O9" s="12">
        <v>0</v>
      </c>
      <c r="P9" s="13">
        <v>0</v>
      </c>
    </row>
    <row r="10" spans="1:16" x14ac:dyDescent="0.25">
      <c r="A10">
        <v>9</v>
      </c>
      <c r="B10">
        <v>2023</v>
      </c>
      <c r="C10" s="1">
        <v>0</v>
      </c>
      <c r="D10" s="1">
        <v>0</v>
      </c>
      <c r="E10" s="1">
        <v>0</v>
      </c>
      <c r="F10" s="1">
        <v>0</v>
      </c>
      <c r="G10" s="2">
        <v>0.08</v>
      </c>
      <c r="H10" s="2">
        <v>0.3</v>
      </c>
      <c r="I10" s="2">
        <f t="shared" si="0"/>
        <v>0</v>
      </c>
      <c r="J10" s="2">
        <f t="shared" si="0"/>
        <v>0</v>
      </c>
      <c r="K10" s="2">
        <f t="shared" si="1"/>
        <v>0</v>
      </c>
      <c r="L10" s="2">
        <f t="shared" ref="L10:L13" si="3">K10-J10+I10</f>
        <v>0</v>
      </c>
      <c r="M10" s="11">
        <v>0</v>
      </c>
      <c r="N10" s="12">
        <v>0</v>
      </c>
      <c r="O10" s="12">
        <v>0</v>
      </c>
      <c r="P10" s="13">
        <v>0</v>
      </c>
    </row>
    <row r="11" spans="1:16" x14ac:dyDescent="0.25">
      <c r="A11">
        <v>10</v>
      </c>
      <c r="B11">
        <v>2023</v>
      </c>
      <c r="C11" s="1">
        <v>0</v>
      </c>
      <c r="D11" s="1">
        <v>0</v>
      </c>
      <c r="E11" s="1">
        <v>0</v>
      </c>
      <c r="F11" s="1">
        <v>0</v>
      </c>
      <c r="G11" s="2">
        <v>0.08</v>
      </c>
      <c r="H11" s="2">
        <v>0.3</v>
      </c>
      <c r="I11" s="2">
        <f t="shared" si="0"/>
        <v>0</v>
      </c>
      <c r="J11" s="2">
        <f t="shared" si="0"/>
        <v>0</v>
      </c>
      <c r="K11" s="2">
        <f t="shared" si="1"/>
        <v>0</v>
      </c>
      <c r="L11" s="2">
        <f t="shared" si="3"/>
        <v>0</v>
      </c>
      <c r="M11" s="11">
        <v>0</v>
      </c>
      <c r="N11" s="12">
        <v>0</v>
      </c>
      <c r="O11" s="12">
        <v>0</v>
      </c>
      <c r="P11" s="13">
        <v>0</v>
      </c>
    </row>
    <row r="12" spans="1:16" x14ac:dyDescent="0.25">
      <c r="A12">
        <v>11</v>
      </c>
      <c r="B12">
        <v>2023</v>
      </c>
      <c r="C12" s="1">
        <v>0</v>
      </c>
      <c r="D12" s="1">
        <v>0</v>
      </c>
      <c r="E12" s="1">
        <v>0</v>
      </c>
      <c r="F12" s="1">
        <v>0</v>
      </c>
      <c r="G12" s="2">
        <v>0.08</v>
      </c>
      <c r="H12" s="2">
        <v>0.3</v>
      </c>
      <c r="I12" s="2">
        <f t="shared" si="0"/>
        <v>0</v>
      </c>
      <c r="J12" s="2">
        <f t="shared" si="0"/>
        <v>0</v>
      </c>
      <c r="K12" s="2">
        <f t="shared" si="1"/>
        <v>0</v>
      </c>
      <c r="L12" s="2">
        <f t="shared" si="3"/>
        <v>0</v>
      </c>
      <c r="M12" s="11">
        <v>0</v>
      </c>
      <c r="N12" s="12">
        <v>0</v>
      </c>
      <c r="O12" s="12">
        <v>0</v>
      </c>
      <c r="P12" s="13">
        <v>0</v>
      </c>
    </row>
    <row r="13" spans="1:16" x14ac:dyDescent="0.25">
      <c r="A13">
        <v>12</v>
      </c>
      <c r="B13">
        <v>2023</v>
      </c>
      <c r="C13" s="1">
        <v>0</v>
      </c>
      <c r="D13" s="1">
        <v>0</v>
      </c>
      <c r="E13" s="1">
        <v>0</v>
      </c>
      <c r="F13" s="1">
        <v>0</v>
      </c>
      <c r="G13" s="2">
        <v>0.08</v>
      </c>
      <c r="H13" s="2">
        <v>0.3</v>
      </c>
      <c r="I13" s="2">
        <f t="shared" si="0"/>
        <v>0</v>
      </c>
      <c r="J13" s="2">
        <f t="shared" si="0"/>
        <v>0</v>
      </c>
      <c r="K13" s="2">
        <f t="shared" si="1"/>
        <v>0</v>
      </c>
      <c r="L13" s="2">
        <f t="shared" si="3"/>
        <v>0</v>
      </c>
      <c r="M13" s="11">
        <v>0</v>
      </c>
      <c r="N13" s="12">
        <v>0</v>
      </c>
      <c r="O13" s="12">
        <v>0</v>
      </c>
      <c r="P13" s="13">
        <v>0</v>
      </c>
    </row>
    <row r="14" spans="1:16" ht="15.75" thickBot="1" x14ac:dyDescent="0.3">
      <c r="A14" s="3" t="s">
        <v>12</v>
      </c>
      <c r="B14" s="4">
        <v>2023</v>
      </c>
      <c r="C14" s="5">
        <f>SUBTOTAL(109,C9:C13)</f>
        <v>0</v>
      </c>
      <c r="D14" s="5">
        <f t="shared" ref="D14:L14" si="4">SUBTOTAL(109,D9:D13)</f>
        <v>0</v>
      </c>
      <c r="E14" s="5">
        <f t="shared" si="4"/>
        <v>0</v>
      </c>
      <c r="F14" s="5">
        <f t="shared" si="4"/>
        <v>0</v>
      </c>
      <c r="G14" s="6"/>
      <c r="H14" s="6"/>
      <c r="I14" s="6">
        <f t="shared" si="4"/>
        <v>0</v>
      </c>
      <c r="J14" s="6">
        <f t="shared" si="4"/>
        <v>0</v>
      </c>
      <c r="K14" s="6">
        <f t="shared" si="4"/>
        <v>0</v>
      </c>
      <c r="L14" s="6">
        <f t="shared" si="4"/>
        <v>0</v>
      </c>
      <c r="M14" s="14">
        <f>AVERAGE(M2:M13)</f>
        <v>0</v>
      </c>
      <c r="N14" s="15">
        <f t="shared" ref="N14:P14" si="5">AVERAGE(N2:N13)</f>
        <v>0</v>
      </c>
      <c r="O14" s="15">
        <f t="shared" si="5"/>
        <v>0</v>
      </c>
      <c r="P14" s="16">
        <f t="shared" si="5"/>
        <v>0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FD8C7-031D-4CC0-9BA0-430FBB3AAFF3}">
  <dimension ref="A1:P14"/>
  <sheetViews>
    <sheetView workbookViewId="0">
      <selection activeCell="B15" sqref="B15"/>
    </sheetView>
  </sheetViews>
  <sheetFormatPr baseColWidth="10" defaultColWidth="9.140625" defaultRowHeight="15" x14ac:dyDescent="0.25"/>
  <cols>
    <col min="3" max="3" width="13.7109375" customWidth="1"/>
    <col min="4" max="4" width="11" customWidth="1"/>
    <col min="5" max="5" width="20.140625" bestFit="1" customWidth="1"/>
    <col min="6" max="6" width="12.28515625" customWidth="1"/>
    <col min="7" max="7" width="10.42578125" customWidth="1"/>
    <col min="8" max="8" width="10.140625" customWidth="1"/>
    <col min="9" max="9" width="19.28515625" customWidth="1"/>
    <col min="10" max="10" width="15.28515625" customWidth="1"/>
    <col min="11" max="11" width="18.42578125" customWidth="1"/>
    <col min="12" max="12" width="12.85546875" customWidth="1"/>
    <col min="13" max="13" width="17" style="7" bestFit="1" customWidth="1"/>
    <col min="14" max="14" width="10.85546875" style="7" bestFit="1" customWidth="1"/>
    <col min="15" max="15" width="14.85546875" style="7" bestFit="1" customWidth="1"/>
    <col min="16" max="16" width="12.7109375" style="7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10</v>
      </c>
      <c r="H1" t="s">
        <v>11</v>
      </c>
      <c r="I1" t="s">
        <v>6</v>
      </c>
      <c r="J1" t="s">
        <v>7</v>
      </c>
      <c r="K1" t="s">
        <v>8</v>
      </c>
      <c r="L1" t="s">
        <v>9</v>
      </c>
      <c r="M1" s="8" t="s">
        <v>13</v>
      </c>
      <c r="N1" s="9" t="s">
        <v>14</v>
      </c>
      <c r="O1" s="9" t="s">
        <v>15</v>
      </c>
      <c r="P1" s="10" t="s">
        <v>16</v>
      </c>
    </row>
    <row r="2" spans="1:16" x14ac:dyDescent="0.25">
      <c r="A2">
        <v>1</v>
      </c>
      <c r="B2">
        <v>2024</v>
      </c>
      <c r="C2" s="1">
        <v>0</v>
      </c>
      <c r="D2" s="1">
        <v>0</v>
      </c>
      <c r="E2" s="1">
        <v>0</v>
      </c>
      <c r="F2" s="1">
        <v>0</v>
      </c>
      <c r="G2" s="2">
        <v>0.08</v>
      </c>
      <c r="H2" s="2">
        <v>0.3</v>
      </c>
      <c r="I2" s="2">
        <f t="shared" ref="I2:J13" si="0">G2*C2</f>
        <v>0</v>
      </c>
      <c r="J2" s="2">
        <f t="shared" si="0"/>
        <v>0</v>
      </c>
      <c r="K2" s="2">
        <f t="shared" ref="K2:K13" si="1">H2*F2</f>
        <v>0</v>
      </c>
      <c r="L2" s="2">
        <f t="shared" ref="L2:L7" si="2">K2-J2+I2</f>
        <v>0</v>
      </c>
      <c r="M2" s="11">
        <v>0</v>
      </c>
      <c r="N2" s="12">
        <v>0</v>
      </c>
      <c r="O2" s="12">
        <v>0</v>
      </c>
      <c r="P2" s="13">
        <v>0</v>
      </c>
    </row>
    <row r="3" spans="1:16" x14ac:dyDescent="0.25">
      <c r="A3">
        <v>2</v>
      </c>
      <c r="B3">
        <v>2024</v>
      </c>
      <c r="C3" s="1">
        <v>0</v>
      </c>
      <c r="D3" s="1">
        <v>0</v>
      </c>
      <c r="E3" s="1">
        <v>0</v>
      </c>
      <c r="F3" s="1">
        <v>0</v>
      </c>
      <c r="G3" s="2">
        <v>0.08</v>
      </c>
      <c r="H3" s="2">
        <v>0.3</v>
      </c>
      <c r="I3" s="2">
        <f t="shared" si="0"/>
        <v>0</v>
      </c>
      <c r="J3" s="2">
        <f t="shared" si="0"/>
        <v>0</v>
      </c>
      <c r="K3" s="2">
        <f t="shared" si="1"/>
        <v>0</v>
      </c>
      <c r="L3" s="2">
        <f t="shared" si="2"/>
        <v>0</v>
      </c>
      <c r="M3" s="11">
        <v>0</v>
      </c>
      <c r="N3" s="12">
        <v>0</v>
      </c>
      <c r="O3" s="12">
        <v>0</v>
      </c>
      <c r="P3" s="13">
        <v>0</v>
      </c>
    </row>
    <row r="4" spans="1:16" x14ac:dyDescent="0.25">
      <c r="A4">
        <v>3</v>
      </c>
      <c r="B4">
        <v>2024</v>
      </c>
      <c r="C4" s="1">
        <v>0</v>
      </c>
      <c r="D4" s="1">
        <v>0</v>
      </c>
      <c r="E4" s="1">
        <v>0</v>
      </c>
      <c r="F4" s="1">
        <v>0</v>
      </c>
      <c r="G4" s="2">
        <v>0.08</v>
      </c>
      <c r="H4" s="2">
        <v>0.3</v>
      </c>
      <c r="I4" s="2">
        <f t="shared" si="0"/>
        <v>0</v>
      </c>
      <c r="J4" s="2">
        <f t="shared" si="0"/>
        <v>0</v>
      </c>
      <c r="K4" s="2">
        <f t="shared" si="1"/>
        <v>0</v>
      </c>
      <c r="L4" s="2">
        <f t="shared" si="2"/>
        <v>0</v>
      </c>
      <c r="M4" s="11">
        <v>0</v>
      </c>
      <c r="N4" s="12">
        <v>0</v>
      </c>
      <c r="O4" s="12">
        <v>0</v>
      </c>
      <c r="P4" s="13">
        <v>0</v>
      </c>
    </row>
    <row r="5" spans="1:16" x14ac:dyDescent="0.25">
      <c r="A5">
        <v>4</v>
      </c>
      <c r="B5">
        <v>2024</v>
      </c>
      <c r="C5" s="1">
        <v>0</v>
      </c>
      <c r="D5" s="1">
        <v>0</v>
      </c>
      <c r="E5" s="1">
        <v>0</v>
      </c>
      <c r="F5" s="1">
        <v>0</v>
      </c>
      <c r="G5" s="2">
        <v>0.08</v>
      </c>
      <c r="H5" s="2">
        <v>0.3</v>
      </c>
      <c r="I5" s="2">
        <f t="shared" si="0"/>
        <v>0</v>
      </c>
      <c r="J5" s="2">
        <f t="shared" si="0"/>
        <v>0</v>
      </c>
      <c r="K5" s="2">
        <f t="shared" si="1"/>
        <v>0</v>
      </c>
      <c r="L5" s="2">
        <f t="shared" si="2"/>
        <v>0</v>
      </c>
      <c r="M5" s="11">
        <v>0</v>
      </c>
      <c r="N5" s="12">
        <v>0</v>
      </c>
      <c r="O5" s="12">
        <v>0</v>
      </c>
      <c r="P5" s="13">
        <v>0</v>
      </c>
    </row>
    <row r="6" spans="1:16" x14ac:dyDescent="0.25">
      <c r="A6">
        <v>5</v>
      </c>
      <c r="B6">
        <v>2024</v>
      </c>
      <c r="C6" s="1">
        <v>0</v>
      </c>
      <c r="D6" s="1">
        <v>0</v>
      </c>
      <c r="E6" s="1">
        <v>0</v>
      </c>
      <c r="F6" s="1">
        <v>0</v>
      </c>
      <c r="G6" s="2">
        <v>0.08</v>
      </c>
      <c r="H6" s="2">
        <v>0.3</v>
      </c>
      <c r="I6" s="2">
        <f t="shared" si="0"/>
        <v>0</v>
      </c>
      <c r="J6" s="2">
        <f t="shared" si="0"/>
        <v>0</v>
      </c>
      <c r="K6" s="2">
        <f t="shared" si="1"/>
        <v>0</v>
      </c>
      <c r="L6" s="2">
        <f t="shared" si="2"/>
        <v>0</v>
      </c>
      <c r="M6" s="11">
        <v>0</v>
      </c>
      <c r="N6" s="12">
        <v>0</v>
      </c>
      <c r="O6" s="12">
        <v>0</v>
      </c>
      <c r="P6" s="13">
        <v>0</v>
      </c>
    </row>
    <row r="7" spans="1:16" x14ac:dyDescent="0.25">
      <c r="A7">
        <v>6</v>
      </c>
      <c r="B7">
        <v>2024</v>
      </c>
      <c r="C7" s="1">
        <v>0</v>
      </c>
      <c r="D7" s="1">
        <v>0</v>
      </c>
      <c r="E7" s="1">
        <v>0</v>
      </c>
      <c r="F7" s="1">
        <v>0</v>
      </c>
      <c r="G7" s="2">
        <v>0.08</v>
      </c>
      <c r="H7" s="2">
        <v>0.3</v>
      </c>
      <c r="I7" s="2">
        <f t="shared" si="0"/>
        <v>0</v>
      </c>
      <c r="J7" s="2">
        <f t="shared" si="0"/>
        <v>0</v>
      </c>
      <c r="K7" s="2">
        <f t="shared" si="1"/>
        <v>0</v>
      </c>
      <c r="L7" s="2">
        <f t="shared" si="2"/>
        <v>0</v>
      </c>
      <c r="M7" s="11">
        <v>0</v>
      </c>
      <c r="N7" s="12">
        <v>0</v>
      </c>
      <c r="O7" s="12">
        <v>0</v>
      </c>
      <c r="P7" s="13">
        <v>0</v>
      </c>
    </row>
    <row r="8" spans="1:16" x14ac:dyDescent="0.25">
      <c r="A8">
        <v>7</v>
      </c>
      <c r="B8">
        <v>2024</v>
      </c>
      <c r="C8" s="1">
        <v>0</v>
      </c>
      <c r="D8" s="1">
        <v>0</v>
      </c>
      <c r="E8" s="1">
        <v>0</v>
      </c>
      <c r="F8" s="1">
        <v>0</v>
      </c>
      <c r="G8" s="2">
        <v>0.08</v>
      </c>
      <c r="H8" s="2">
        <v>0.3</v>
      </c>
      <c r="I8" s="2">
        <f t="shared" si="0"/>
        <v>0</v>
      </c>
      <c r="J8" s="2">
        <f t="shared" si="0"/>
        <v>0</v>
      </c>
      <c r="K8" s="2">
        <f t="shared" si="1"/>
        <v>0</v>
      </c>
      <c r="L8" s="2">
        <f>K8-J8+I8</f>
        <v>0</v>
      </c>
      <c r="M8" s="11">
        <v>0</v>
      </c>
      <c r="N8" s="12">
        <v>0</v>
      </c>
      <c r="O8" s="12">
        <v>0</v>
      </c>
      <c r="P8" s="13">
        <v>0</v>
      </c>
    </row>
    <row r="9" spans="1:16" x14ac:dyDescent="0.25">
      <c r="A9">
        <v>8</v>
      </c>
      <c r="B9">
        <v>2024</v>
      </c>
      <c r="C9" s="1">
        <v>0</v>
      </c>
      <c r="D9" s="1">
        <v>0</v>
      </c>
      <c r="E9" s="1">
        <v>0</v>
      </c>
      <c r="F9" s="1">
        <v>0</v>
      </c>
      <c r="G9" s="2">
        <v>0.08</v>
      </c>
      <c r="H9" s="2">
        <v>0.3</v>
      </c>
      <c r="I9" s="2">
        <f t="shared" si="0"/>
        <v>0</v>
      </c>
      <c r="J9" s="2">
        <f t="shared" si="0"/>
        <v>0</v>
      </c>
      <c r="K9" s="2">
        <f t="shared" si="1"/>
        <v>0</v>
      </c>
      <c r="L9" s="2">
        <f>K9-J9+I9</f>
        <v>0</v>
      </c>
      <c r="M9" s="11">
        <v>0</v>
      </c>
      <c r="N9" s="12">
        <v>0</v>
      </c>
      <c r="O9" s="12">
        <v>0</v>
      </c>
      <c r="P9" s="13">
        <v>0</v>
      </c>
    </row>
    <row r="10" spans="1:16" x14ac:dyDescent="0.25">
      <c r="A10">
        <v>9</v>
      </c>
      <c r="B10">
        <v>2024</v>
      </c>
      <c r="C10" s="1">
        <v>0</v>
      </c>
      <c r="D10" s="1">
        <v>0</v>
      </c>
      <c r="E10" s="1">
        <v>0</v>
      </c>
      <c r="F10" s="1">
        <v>0</v>
      </c>
      <c r="G10" s="2">
        <v>0.08</v>
      </c>
      <c r="H10" s="2">
        <v>0.3</v>
      </c>
      <c r="I10" s="2">
        <f t="shared" si="0"/>
        <v>0</v>
      </c>
      <c r="J10" s="2">
        <f t="shared" si="0"/>
        <v>0</v>
      </c>
      <c r="K10" s="2">
        <f t="shared" si="1"/>
        <v>0</v>
      </c>
      <c r="L10" s="2">
        <f t="shared" ref="L10:L13" si="3">K10-J10+I10</f>
        <v>0</v>
      </c>
      <c r="M10" s="11">
        <v>0</v>
      </c>
      <c r="N10" s="12">
        <v>0</v>
      </c>
      <c r="O10" s="12">
        <v>0</v>
      </c>
      <c r="P10" s="13">
        <v>0</v>
      </c>
    </row>
    <row r="11" spans="1:16" x14ac:dyDescent="0.25">
      <c r="A11">
        <v>10</v>
      </c>
      <c r="B11">
        <v>2024</v>
      </c>
      <c r="C11" s="1">
        <v>0</v>
      </c>
      <c r="D11" s="1">
        <v>0</v>
      </c>
      <c r="E11" s="1">
        <v>0</v>
      </c>
      <c r="F11" s="1">
        <v>0</v>
      </c>
      <c r="G11" s="2">
        <v>0.08</v>
      </c>
      <c r="H11" s="2">
        <v>0.3</v>
      </c>
      <c r="I11" s="2">
        <f t="shared" si="0"/>
        <v>0</v>
      </c>
      <c r="J11" s="2">
        <f t="shared" si="0"/>
        <v>0</v>
      </c>
      <c r="K11" s="2">
        <f t="shared" si="1"/>
        <v>0</v>
      </c>
      <c r="L11" s="2">
        <f t="shared" si="3"/>
        <v>0</v>
      </c>
      <c r="M11" s="11">
        <v>0</v>
      </c>
      <c r="N11" s="12">
        <v>0</v>
      </c>
      <c r="O11" s="12">
        <v>0</v>
      </c>
      <c r="P11" s="13">
        <v>0</v>
      </c>
    </row>
    <row r="12" spans="1:16" x14ac:dyDescent="0.25">
      <c r="A12">
        <v>11</v>
      </c>
      <c r="B12">
        <v>2024</v>
      </c>
      <c r="C12" s="1">
        <v>0</v>
      </c>
      <c r="D12" s="1">
        <v>0</v>
      </c>
      <c r="E12" s="1">
        <v>0</v>
      </c>
      <c r="F12" s="1">
        <v>0</v>
      </c>
      <c r="G12" s="2">
        <v>0.08</v>
      </c>
      <c r="H12" s="2">
        <v>0.3</v>
      </c>
      <c r="I12" s="2">
        <f t="shared" si="0"/>
        <v>0</v>
      </c>
      <c r="J12" s="2">
        <f t="shared" si="0"/>
        <v>0</v>
      </c>
      <c r="K12" s="2">
        <f t="shared" si="1"/>
        <v>0</v>
      </c>
      <c r="L12" s="2">
        <f t="shared" si="3"/>
        <v>0</v>
      </c>
      <c r="M12" s="11">
        <v>0</v>
      </c>
      <c r="N12" s="12">
        <v>0</v>
      </c>
      <c r="O12" s="12">
        <v>0</v>
      </c>
      <c r="P12" s="13">
        <v>0</v>
      </c>
    </row>
    <row r="13" spans="1:16" x14ac:dyDescent="0.25">
      <c r="A13">
        <v>12</v>
      </c>
      <c r="B13">
        <v>2024</v>
      </c>
      <c r="C13" s="1">
        <v>0</v>
      </c>
      <c r="D13" s="1">
        <v>0</v>
      </c>
      <c r="E13" s="1">
        <v>0</v>
      </c>
      <c r="F13" s="1">
        <v>0</v>
      </c>
      <c r="G13" s="2">
        <v>0.08</v>
      </c>
      <c r="H13" s="2">
        <v>0.3</v>
      </c>
      <c r="I13" s="2">
        <f t="shared" si="0"/>
        <v>0</v>
      </c>
      <c r="J13" s="2">
        <f t="shared" si="0"/>
        <v>0</v>
      </c>
      <c r="K13" s="2">
        <f t="shared" si="1"/>
        <v>0</v>
      </c>
      <c r="L13" s="2">
        <f t="shared" si="3"/>
        <v>0</v>
      </c>
      <c r="M13" s="11">
        <v>0</v>
      </c>
      <c r="N13" s="12">
        <v>0</v>
      </c>
      <c r="O13" s="12">
        <v>0</v>
      </c>
      <c r="P13" s="13">
        <v>0</v>
      </c>
    </row>
    <row r="14" spans="1:16" ht="15.75" thickBot="1" x14ac:dyDescent="0.3">
      <c r="A14" s="3" t="s">
        <v>12</v>
      </c>
      <c r="B14" s="4">
        <v>2024</v>
      </c>
      <c r="C14" s="5">
        <f>SUBTOTAL(109,C9:C13)</f>
        <v>0</v>
      </c>
      <c r="D14" s="5">
        <f t="shared" ref="D14:L14" si="4">SUBTOTAL(109,D9:D13)</f>
        <v>0</v>
      </c>
      <c r="E14" s="5">
        <f t="shared" si="4"/>
        <v>0</v>
      </c>
      <c r="F14" s="5">
        <f t="shared" si="4"/>
        <v>0</v>
      </c>
      <c r="G14" s="6"/>
      <c r="H14" s="6"/>
      <c r="I14" s="6">
        <f t="shared" si="4"/>
        <v>0</v>
      </c>
      <c r="J14" s="6">
        <f t="shared" si="4"/>
        <v>0</v>
      </c>
      <c r="K14" s="6">
        <f t="shared" si="4"/>
        <v>0</v>
      </c>
      <c r="L14" s="6">
        <f t="shared" si="4"/>
        <v>0</v>
      </c>
      <c r="M14" s="14">
        <f>AVERAGE(M2:M13)</f>
        <v>0</v>
      </c>
      <c r="N14" s="15">
        <f t="shared" ref="N14:P14" si="5">AVERAGE(N2:N13)</f>
        <v>0</v>
      </c>
      <c r="O14" s="15">
        <f t="shared" si="5"/>
        <v>0</v>
      </c>
      <c r="P14" s="16">
        <f t="shared" si="5"/>
        <v>0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337C2-A82F-4DD3-8F60-9B509F49DFF4}">
  <dimension ref="A1:P14"/>
  <sheetViews>
    <sheetView workbookViewId="0">
      <selection activeCell="B15" sqref="B15"/>
    </sheetView>
  </sheetViews>
  <sheetFormatPr baseColWidth="10" defaultColWidth="9.140625" defaultRowHeight="15" x14ac:dyDescent="0.25"/>
  <cols>
    <col min="3" max="3" width="13.7109375" customWidth="1"/>
    <col min="4" max="4" width="11" customWidth="1"/>
    <col min="5" max="5" width="20.140625" bestFit="1" customWidth="1"/>
    <col min="6" max="6" width="12.28515625" customWidth="1"/>
    <col min="7" max="7" width="10.42578125" customWidth="1"/>
    <col min="8" max="8" width="10.140625" customWidth="1"/>
    <col min="9" max="9" width="19.28515625" customWidth="1"/>
    <col min="10" max="10" width="15.28515625" customWidth="1"/>
    <col min="11" max="11" width="18.42578125" customWidth="1"/>
    <col min="12" max="12" width="12.85546875" customWidth="1"/>
    <col min="13" max="13" width="17" style="7" bestFit="1" customWidth="1"/>
    <col min="14" max="14" width="10.85546875" style="7" bestFit="1" customWidth="1"/>
    <col min="15" max="15" width="14.85546875" style="7" bestFit="1" customWidth="1"/>
    <col min="16" max="16" width="12.7109375" style="7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10</v>
      </c>
      <c r="H1" t="s">
        <v>11</v>
      </c>
      <c r="I1" t="s">
        <v>6</v>
      </c>
      <c r="J1" t="s">
        <v>7</v>
      </c>
      <c r="K1" t="s">
        <v>8</v>
      </c>
      <c r="L1" t="s">
        <v>9</v>
      </c>
      <c r="M1" s="8" t="s">
        <v>13</v>
      </c>
      <c r="N1" s="9" t="s">
        <v>14</v>
      </c>
      <c r="O1" s="9" t="s">
        <v>15</v>
      </c>
      <c r="P1" s="10" t="s">
        <v>16</v>
      </c>
    </row>
    <row r="2" spans="1:16" x14ac:dyDescent="0.25">
      <c r="A2">
        <v>1</v>
      </c>
      <c r="B2">
        <v>2025</v>
      </c>
      <c r="C2" s="1">
        <v>0</v>
      </c>
      <c r="D2" s="1">
        <v>0</v>
      </c>
      <c r="E2" s="1">
        <v>0</v>
      </c>
      <c r="F2" s="1">
        <v>0</v>
      </c>
      <c r="G2" s="2">
        <v>0.08</v>
      </c>
      <c r="H2" s="2">
        <v>0.3</v>
      </c>
      <c r="I2" s="2">
        <f t="shared" ref="I2:J13" si="0">G2*C2</f>
        <v>0</v>
      </c>
      <c r="J2" s="2">
        <f t="shared" si="0"/>
        <v>0</v>
      </c>
      <c r="K2" s="2">
        <f t="shared" ref="K2:K13" si="1">H2*F2</f>
        <v>0</v>
      </c>
      <c r="L2" s="2">
        <f t="shared" ref="L2:L7" si="2">K2-J2+I2</f>
        <v>0</v>
      </c>
      <c r="M2" s="11">
        <v>0</v>
      </c>
      <c r="N2" s="12">
        <v>0</v>
      </c>
      <c r="O2" s="12">
        <v>0</v>
      </c>
      <c r="P2" s="13">
        <v>0</v>
      </c>
    </row>
    <row r="3" spans="1:16" x14ac:dyDescent="0.25">
      <c r="A3">
        <v>2</v>
      </c>
      <c r="B3">
        <v>2025</v>
      </c>
      <c r="C3" s="1">
        <v>0</v>
      </c>
      <c r="D3" s="1">
        <v>0</v>
      </c>
      <c r="E3" s="1">
        <v>0</v>
      </c>
      <c r="F3" s="1">
        <v>0</v>
      </c>
      <c r="G3" s="2">
        <v>0.08</v>
      </c>
      <c r="H3" s="2">
        <v>0.3</v>
      </c>
      <c r="I3" s="2">
        <f t="shared" si="0"/>
        <v>0</v>
      </c>
      <c r="J3" s="2">
        <f t="shared" si="0"/>
        <v>0</v>
      </c>
      <c r="K3" s="2">
        <f t="shared" si="1"/>
        <v>0</v>
      </c>
      <c r="L3" s="2">
        <f t="shared" si="2"/>
        <v>0</v>
      </c>
      <c r="M3" s="11">
        <v>0</v>
      </c>
      <c r="N3" s="12">
        <v>0</v>
      </c>
      <c r="O3" s="12">
        <v>0</v>
      </c>
      <c r="P3" s="13">
        <v>0</v>
      </c>
    </row>
    <row r="4" spans="1:16" x14ac:dyDescent="0.25">
      <c r="A4">
        <v>3</v>
      </c>
      <c r="B4">
        <v>2025</v>
      </c>
      <c r="C4" s="1">
        <v>0</v>
      </c>
      <c r="D4" s="1">
        <v>0</v>
      </c>
      <c r="E4" s="1">
        <v>0</v>
      </c>
      <c r="F4" s="1">
        <v>0</v>
      </c>
      <c r="G4" s="2">
        <v>0.08</v>
      </c>
      <c r="H4" s="2">
        <v>0.3</v>
      </c>
      <c r="I4" s="2">
        <f t="shared" si="0"/>
        <v>0</v>
      </c>
      <c r="J4" s="2">
        <f t="shared" si="0"/>
        <v>0</v>
      </c>
      <c r="K4" s="2">
        <f t="shared" si="1"/>
        <v>0</v>
      </c>
      <c r="L4" s="2">
        <f t="shared" si="2"/>
        <v>0</v>
      </c>
      <c r="M4" s="11">
        <v>0</v>
      </c>
      <c r="N4" s="12">
        <v>0</v>
      </c>
      <c r="O4" s="12">
        <v>0</v>
      </c>
      <c r="P4" s="13">
        <v>0</v>
      </c>
    </row>
    <row r="5" spans="1:16" x14ac:dyDescent="0.25">
      <c r="A5">
        <v>4</v>
      </c>
      <c r="B5">
        <v>2025</v>
      </c>
      <c r="C5" s="1">
        <v>0</v>
      </c>
      <c r="D5" s="1">
        <v>0</v>
      </c>
      <c r="E5" s="1">
        <v>0</v>
      </c>
      <c r="F5" s="1">
        <v>0</v>
      </c>
      <c r="G5" s="2">
        <v>0.08</v>
      </c>
      <c r="H5" s="2">
        <v>0.3</v>
      </c>
      <c r="I5" s="2">
        <f t="shared" si="0"/>
        <v>0</v>
      </c>
      <c r="J5" s="2">
        <f t="shared" si="0"/>
        <v>0</v>
      </c>
      <c r="K5" s="2">
        <f t="shared" si="1"/>
        <v>0</v>
      </c>
      <c r="L5" s="2">
        <f t="shared" si="2"/>
        <v>0</v>
      </c>
      <c r="M5" s="11">
        <v>0</v>
      </c>
      <c r="N5" s="12">
        <v>0</v>
      </c>
      <c r="O5" s="12">
        <v>0</v>
      </c>
      <c r="P5" s="13">
        <v>0</v>
      </c>
    </row>
    <row r="6" spans="1:16" x14ac:dyDescent="0.25">
      <c r="A6">
        <v>5</v>
      </c>
      <c r="B6">
        <v>2025</v>
      </c>
      <c r="C6" s="1">
        <v>0</v>
      </c>
      <c r="D6" s="1">
        <v>0</v>
      </c>
      <c r="E6" s="1">
        <v>0</v>
      </c>
      <c r="F6" s="1">
        <v>0</v>
      </c>
      <c r="G6" s="2">
        <v>0.08</v>
      </c>
      <c r="H6" s="2">
        <v>0.3</v>
      </c>
      <c r="I6" s="2">
        <f t="shared" si="0"/>
        <v>0</v>
      </c>
      <c r="J6" s="2">
        <f t="shared" si="0"/>
        <v>0</v>
      </c>
      <c r="K6" s="2">
        <f t="shared" si="1"/>
        <v>0</v>
      </c>
      <c r="L6" s="2">
        <f t="shared" si="2"/>
        <v>0</v>
      </c>
      <c r="M6" s="11">
        <v>0</v>
      </c>
      <c r="N6" s="12">
        <v>0</v>
      </c>
      <c r="O6" s="12">
        <v>0</v>
      </c>
      <c r="P6" s="13">
        <v>0</v>
      </c>
    </row>
    <row r="7" spans="1:16" x14ac:dyDescent="0.25">
      <c r="A7">
        <v>6</v>
      </c>
      <c r="B7">
        <v>2025</v>
      </c>
      <c r="C7" s="1">
        <v>0</v>
      </c>
      <c r="D7" s="1">
        <v>0</v>
      </c>
      <c r="E7" s="1">
        <v>0</v>
      </c>
      <c r="F7" s="1">
        <v>0</v>
      </c>
      <c r="G7" s="2">
        <v>0.08</v>
      </c>
      <c r="H7" s="2">
        <v>0.3</v>
      </c>
      <c r="I7" s="2">
        <f t="shared" si="0"/>
        <v>0</v>
      </c>
      <c r="J7" s="2">
        <f t="shared" si="0"/>
        <v>0</v>
      </c>
      <c r="K7" s="2">
        <f t="shared" si="1"/>
        <v>0</v>
      </c>
      <c r="L7" s="2">
        <f t="shared" si="2"/>
        <v>0</v>
      </c>
      <c r="M7" s="11">
        <v>0</v>
      </c>
      <c r="N7" s="12">
        <v>0</v>
      </c>
      <c r="O7" s="12">
        <v>0</v>
      </c>
      <c r="P7" s="13">
        <v>0</v>
      </c>
    </row>
    <row r="8" spans="1:16" x14ac:dyDescent="0.25">
      <c r="A8">
        <v>7</v>
      </c>
      <c r="B8">
        <v>2025</v>
      </c>
      <c r="C8" s="1">
        <v>0</v>
      </c>
      <c r="D8" s="1">
        <v>0</v>
      </c>
      <c r="E8" s="1">
        <v>0</v>
      </c>
      <c r="F8" s="1">
        <v>0</v>
      </c>
      <c r="G8" s="2">
        <v>0.08</v>
      </c>
      <c r="H8" s="2">
        <v>0.3</v>
      </c>
      <c r="I8" s="2">
        <f t="shared" si="0"/>
        <v>0</v>
      </c>
      <c r="J8" s="2">
        <f t="shared" si="0"/>
        <v>0</v>
      </c>
      <c r="K8" s="2">
        <f t="shared" si="1"/>
        <v>0</v>
      </c>
      <c r="L8" s="2">
        <f>K8-J8+I8</f>
        <v>0</v>
      </c>
      <c r="M8" s="11">
        <v>0</v>
      </c>
      <c r="N8" s="12">
        <v>0</v>
      </c>
      <c r="O8" s="12">
        <v>0</v>
      </c>
      <c r="P8" s="13">
        <v>0</v>
      </c>
    </row>
    <row r="9" spans="1:16" x14ac:dyDescent="0.25">
      <c r="A9">
        <v>8</v>
      </c>
      <c r="B9">
        <v>2025</v>
      </c>
      <c r="C9" s="1">
        <v>0</v>
      </c>
      <c r="D9" s="1">
        <v>0</v>
      </c>
      <c r="E9" s="1">
        <v>0</v>
      </c>
      <c r="F9" s="1">
        <v>0</v>
      </c>
      <c r="G9" s="2">
        <v>0.08</v>
      </c>
      <c r="H9" s="2">
        <v>0.3</v>
      </c>
      <c r="I9" s="2">
        <f t="shared" si="0"/>
        <v>0</v>
      </c>
      <c r="J9" s="2">
        <f t="shared" si="0"/>
        <v>0</v>
      </c>
      <c r="K9" s="2">
        <f t="shared" si="1"/>
        <v>0</v>
      </c>
      <c r="L9" s="2">
        <f>K9-J9+I9</f>
        <v>0</v>
      </c>
      <c r="M9" s="11">
        <v>0</v>
      </c>
      <c r="N9" s="12">
        <v>0</v>
      </c>
      <c r="O9" s="12">
        <v>0</v>
      </c>
      <c r="P9" s="13">
        <v>0</v>
      </c>
    </row>
    <row r="10" spans="1:16" x14ac:dyDescent="0.25">
      <c r="A10">
        <v>9</v>
      </c>
      <c r="B10">
        <v>2025</v>
      </c>
      <c r="C10" s="1">
        <v>0</v>
      </c>
      <c r="D10" s="1">
        <v>0</v>
      </c>
      <c r="E10" s="1">
        <v>0</v>
      </c>
      <c r="F10" s="1">
        <v>0</v>
      </c>
      <c r="G10" s="2">
        <v>0.08</v>
      </c>
      <c r="H10" s="2">
        <v>0.3</v>
      </c>
      <c r="I10" s="2">
        <f t="shared" si="0"/>
        <v>0</v>
      </c>
      <c r="J10" s="2">
        <f t="shared" si="0"/>
        <v>0</v>
      </c>
      <c r="K10" s="2">
        <f t="shared" si="1"/>
        <v>0</v>
      </c>
      <c r="L10" s="2">
        <f t="shared" ref="L10:L13" si="3">K10-J10+I10</f>
        <v>0</v>
      </c>
      <c r="M10" s="11">
        <v>0</v>
      </c>
      <c r="N10" s="12">
        <v>0</v>
      </c>
      <c r="O10" s="12">
        <v>0</v>
      </c>
      <c r="P10" s="13">
        <v>0</v>
      </c>
    </row>
    <row r="11" spans="1:16" x14ac:dyDescent="0.25">
      <c r="A11">
        <v>10</v>
      </c>
      <c r="B11">
        <v>2025</v>
      </c>
      <c r="C11" s="1">
        <v>0</v>
      </c>
      <c r="D11" s="1">
        <v>0</v>
      </c>
      <c r="E11" s="1">
        <v>0</v>
      </c>
      <c r="F11" s="1">
        <v>0</v>
      </c>
      <c r="G11" s="2">
        <v>0.08</v>
      </c>
      <c r="H11" s="2">
        <v>0.3</v>
      </c>
      <c r="I11" s="2">
        <f t="shared" si="0"/>
        <v>0</v>
      </c>
      <c r="J11" s="2">
        <f t="shared" si="0"/>
        <v>0</v>
      </c>
      <c r="K11" s="2">
        <f t="shared" si="1"/>
        <v>0</v>
      </c>
      <c r="L11" s="2">
        <f t="shared" si="3"/>
        <v>0</v>
      </c>
      <c r="M11" s="11">
        <v>0</v>
      </c>
      <c r="N11" s="12">
        <v>0</v>
      </c>
      <c r="O11" s="12">
        <v>0</v>
      </c>
      <c r="P11" s="13">
        <v>0</v>
      </c>
    </row>
    <row r="12" spans="1:16" x14ac:dyDescent="0.25">
      <c r="A12">
        <v>11</v>
      </c>
      <c r="B12">
        <v>2025</v>
      </c>
      <c r="C12" s="1">
        <v>0</v>
      </c>
      <c r="D12" s="1">
        <v>0</v>
      </c>
      <c r="E12" s="1">
        <v>0</v>
      </c>
      <c r="F12" s="1">
        <v>0</v>
      </c>
      <c r="G12" s="2">
        <v>0.08</v>
      </c>
      <c r="H12" s="2">
        <v>0.3</v>
      </c>
      <c r="I12" s="2">
        <f t="shared" si="0"/>
        <v>0</v>
      </c>
      <c r="J12" s="2">
        <f t="shared" si="0"/>
        <v>0</v>
      </c>
      <c r="K12" s="2">
        <f t="shared" si="1"/>
        <v>0</v>
      </c>
      <c r="L12" s="2">
        <f t="shared" si="3"/>
        <v>0</v>
      </c>
      <c r="M12" s="11">
        <v>0</v>
      </c>
      <c r="N12" s="12">
        <v>0</v>
      </c>
      <c r="O12" s="12">
        <v>0</v>
      </c>
      <c r="P12" s="13">
        <v>0</v>
      </c>
    </row>
    <row r="13" spans="1:16" x14ac:dyDescent="0.25">
      <c r="A13">
        <v>12</v>
      </c>
      <c r="B13">
        <v>2025</v>
      </c>
      <c r="C13" s="1">
        <v>0</v>
      </c>
      <c r="D13" s="1">
        <v>0</v>
      </c>
      <c r="E13" s="1">
        <v>0</v>
      </c>
      <c r="F13" s="1">
        <v>0</v>
      </c>
      <c r="G13" s="2">
        <v>0.08</v>
      </c>
      <c r="H13" s="2">
        <v>0.3</v>
      </c>
      <c r="I13" s="2">
        <f t="shared" si="0"/>
        <v>0</v>
      </c>
      <c r="J13" s="2">
        <f t="shared" si="0"/>
        <v>0</v>
      </c>
      <c r="K13" s="2">
        <f t="shared" si="1"/>
        <v>0</v>
      </c>
      <c r="L13" s="2">
        <f t="shared" si="3"/>
        <v>0</v>
      </c>
      <c r="M13" s="11">
        <v>0</v>
      </c>
      <c r="N13" s="12">
        <v>0</v>
      </c>
      <c r="O13" s="12">
        <v>0</v>
      </c>
      <c r="P13" s="13">
        <v>0</v>
      </c>
    </row>
    <row r="14" spans="1:16" ht="15.75" thickBot="1" x14ac:dyDescent="0.3">
      <c r="A14" s="3" t="s">
        <v>12</v>
      </c>
      <c r="B14" s="4">
        <v>2025</v>
      </c>
      <c r="C14" s="5">
        <f>SUBTOTAL(109,C9:C13)</f>
        <v>0</v>
      </c>
      <c r="D14" s="5">
        <f t="shared" ref="D14:L14" si="4">SUBTOTAL(109,D9:D13)</f>
        <v>0</v>
      </c>
      <c r="E14" s="5">
        <f t="shared" si="4"/>
        <v>0</v>
      </c>
      <c r="F14" s="5">
        <f t="shared" si="4"/>
        <v>0</v>
      </c>
      <c r="G14" s="6"/>
      <c r="H14" s="6"/>
      <c r="I14" s="6">
        <f t="shared" si="4"/>
        <v>0</v>
      </c>
      <c r="J14" s="6">
        <f t="shared" si="4"/>
        <v>0</v>
      </c>
      <c r="K14" s="6">
        <f t="shared" si="4"/>
        <v>0</v>
      </c>
      <c r="L14" s="6">
        <f t="shared" si="4"/>
        <v>0</v>
      </c>
      <c r="M14" s="14">
        <f>AVERAGE(M2:M13)</f>
        <v>0</v>
      </c>
      <c r="N14" s="15">
        <f t="shared" ref="N14:P14" si="5">AVERAGE(N2:N13)</f>
        <v>0</v>
      </c>
      <c r="O14" s="15">
        <f t="shared" si="5"/>
        <v>0</v>
      </c>
      <c r="P14" s="16">
        <f t="shared" si="5"/>
        <v>0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30C7A-BD55-44A5-B191-4CCA7AFD7E2D}">
  <dimension ref="A1:P14"/>
  <sheetViews>
    <sheetView workbookViewId="0">
      <selection activeCell="B15" sqref="B15"/>
    </sheetView>
  </sheetViews>
  <sheetFormatPr baseColWidth="10" defaultColWidth="9.140625" defaultRowHeight="15" x14ac:dyDescent="0.25"/>
  <cols>
    <col min="3" max="3" width="13.7109375" customWidth="1"/>
    <col min="4" max="4" width="11" customWidth="1"/>
    <col min="5" max="5" width="20.140625" bestFit="1" customWidth="1"/>
    <col min="6" max="6" width="12.28515625" customWidth="1"/>
    <col min="7" max="7" width="10.42578125" customWidth="1"/>
    <col min="8" max="8" width="10.140625" customWidth="1"/>
    <col min="9" max="9" width="19.28515625" customWidth="1"/>
    <col min="10" max="10" width="15.28515625" customWidth="1"/>
    <col min="11" max="11" width="18.42578125" customWidth="1"/>
    <col min="12" max="12" width="12.85546875" customWidth="1"/>
    <col min="13" max="13" width="17" style="7" bestFit="1" customWidth="1"/>
    <col min="14" max="14" width="10.85546875" style="7" bestFit="1" customWidth="1"/>
    <col min="15" max="15" width="14.85546875" style="7" bestFit="1" customWidth="1"/>
    <col min="16" max="16" width="12.7109375" style="7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10</v>
      </c>
      <c r="H1" t="s">
        <v>11</v>
      </c>
      <c r="I1" t="s">
        <v>6</v>
      </c>
      <c r="J1" t="s">
        <v>7</v>
      </c>
      <c r="K1" t="s">
        <v>8</v>
      </c>
      <c r="L1" t="s">
        <v>9</v>
      </c>
      <c r="M1" s="8" t="s">
        <v>13</v>
      </c>
      <c r="N1" s="9" t="s">
        <v>14</v>
      </c>
      <c r="O1" s="9" t="s">
        <v>15</v>
      </c>
      <c r="P1" s="10" t="s">
        <v>16</v>
      </c>
    </row>
    <row r="2" spans="1:16" x14ac:dyDescent="0.25">
      <c r="A2">
        <v>1</v>
      </c>
      <c r="B2">
        <v>2026</v>
      </c>
      <c r="C2" s="1">
        <v>0</v>
      </c>
      <c r="D2" s="1">
        <v>0</v>
      </c>
      <c r="E2" s="1">
        <v>0</v>
      </c>
      <c r="F2" s="1">
        <v>0</v>
      </c>
      <c r="G2" s="2">
        <v>0.08</v>
      </c>
      <c r="H2" s="2">
        <v>0.3</v>
      </c>
      <c r="I2" s="2">
        <f t="shared" ref="I2:J13" si="0">G2*C2</f>
        <v>0</v>
      </c>
      <c r="J2" s="2">
        <f t="shared" si="0"/>
        <v>0</v>
      </c>
      <c r="K2" s="2">
        <f t="shared" ref="K2:K13" si="1">H2*F2</f>
        <v>0</v>
      </c>
      <c r="L2" s="2">
        <f t="shared" ref="L2:L7" si="2">K2-J2+I2</f>
        <v>0</v>
      </c>
      <c r="M2" s="11">
        <v>0</v>
      </c>
      <c r="N2" s="12">
        <v>0</v>
      </c>
      <c r="O2" s="12">
        <v>0</v>
      </c>
      <c r="P2" s="13">
        <v>0</v>
      </c>
    </row>
    <row r="3" spans="1:16" x14ac:dyDescent="0.25">
      <c r="A3">
        <v>2</v>
      </c>
      <c r="B3">
        <v>2026</v>
      </c>
      <c r="C3" s="1">
        <v>0</v>
      </c>
      <c r="D3" s="1">
        <v>0</v>
      </c>
      <c r="E3" s="1">
        <v>0</v>
      </c>
      <c r="F3" s="1">
        <v>0</v>
      </c>
      <c r="G3" s="2">
        <v>0.08</v>
      </c>
      <c r="H3" s="2">
        <v>0.3</v>
      </c>
      <c r="I3" s="2">
        <f t="shared" si="0"/>
        <v>0</v>
      </c>
      <c r="J3" s="2">
        <f t="shared" si="0"/>
        <v>0</v>
      </c>
      <c r="K3" s="2">
        <f t="shared" si="1"/>
        <v>0</v>
      </c>
      <c r="L3" s="2">
        <f t="shared" si="2"/>
        <v>0</v>
      </c>
      <c r="M3" s="11">
        <v>0</v>
      </c>
      <c r="N3" s="12">
        <v>0</v>
      </c>
      <c r="O3" s="12">
        <v>0</v>
      </c>
      <c r="P3" s="13">
        <v>0</v>
      </c>
    </row>
    <row r="4" spans="1:16" x14ac:dyDescent="0.25">
      <c r="A4">
        <v>3</v>
      </c>
      <c r="B4">
        <v>2026</v>
      </c>
      <c r="C4" s="1">
        <v>0</v>
      </c>
      <c r="D4" s="1">
        <v>0</v>
      </c>
      <c r="E4" s="1">
        <v>0</v>
      </c>
      <c r="F4" s="1">
        <v>0</v>
      </c>
      <c r="G4" s="2">
        <v>0.08</v>
      </c>
      <c r="H4" s="2">
        <v>0.3</v>
      </c>
      <c r="I4" s="2">
        <f t="shared" si="0"/>
        <v>0</v>
      </c>
      <c r="J4" s="2">
        <f t="shared" si="0"/>
        <v>0</v>
      </c>
      <c r="K4" s="2">
        <f t="shared" si="1"/>
        <v>0</v>
      </c>
      <c r="L4" s="2">
        <f t="shared" si="2"/>
        <v>0</v>
      </c>
      <c r="M4" s="11">
        <v>0</v>
      </c>
      <c r="N4" s="12">
        <v>0</v>
      </c>
      <c r="O4" s="12">
        <v>0</v>
      </c>
      <c r="P4" s="13">
        <v>0</v>
      </c>
    </row>
    <row r="5" spans="1:16" x14ac:dyDescent="0.25">
      <c r="A5">
        <v>4</v>
      </c>
      <c r="B5">
        <v>2026</v>
      </c>
      <c r="C5" s="1">
        <v>0</v>
      </c>
      <c r="D5" s="1">
        <v>0</v>
      </c>
      <c r="E5" s="1">
        <v>0</v>
      </c>
      <c r="F5" s="1">
        <v>0</v>
      </c>
      <c r="G5" s="2">
        <v>0.08</v>
      </c>
      <c r="H5" s="2">
        <v>0.3</v>
      </c>
      <c r="I5" s="2">
        <f t="shared" si="0"/>
        <v>0</v>
      </c>
      <c r="J5" s="2">
        <f t="shared" si="0"/>
        <v>0</v>
      </c>
      <c r="K5" s="2">
        <f t="shared" si="1"/>
        <v>0</v>
      </c>
      <c r="L5" s="2">
        <f t="shared" si="2"/>
        <v>0</v>
      </c>
      <c r="M5" s="11">
        <v>0</v>
      </c>
      <c r="N5" s="12">
        <v>0</v>
      </c>
      <c r="O5" s="12">
        <v>0</v>
      </c>
      <c r="P5" s="13">
        <v>0</v>
      </c>
    </row>
    <row r="6" spans="1:16" x14ac:dyDescent="0.25">
      <c r="A6">
        <v>5</v>
      </c>
      <c r="B6">
        <v>2026</v>
      </c>
      <c r="C6" s="1">
        <v>0</v>
      </c>
      <c r="D6" s="1">
        <v>0</v>
      </c>
      <c r="E6" s="1">
        <v>0</v>
      </c>
      <c r="F6" s="1">
        <v>0</v>
      </c>
      <c r="G6" s="2">
        <v>0.08</v>
      </c>
      <c r="H6" s="2">
        <v>0.3</v>
      </c>
      <c r="I6" s="2">
        <f t="shared" si="0"/>
        <v>0</v>
      </c>
      <c r="J6" s="2">
        <f t="shared" si="0"/>
        <v>0</v>
      </c>
      <c r="K6" s="2">
        <f t="shared" si="1"/>
        <v>0</v>
      </c>
      <c r="L6" s="2">
        <f t="shared" si="2"/>
        <v>0</v>
      </c>
      <c r="M6" s="11">
        <v>0</v>
      </c>
      <c r="N6" s="12">
        <v>0</v>
      </c>
      <c r="O6" s="12">
        <v>0</v>
      </c>
      <c r="P6" s="13">
        <v>0</v>
      </c>
    </row>
    <row r="7" spans="1:16" x14ac:dyDescent="0.25">
      <c r="A7">
        <v>6</v>
      </c>
      <c r="B7">
        <v>2026</v>
      </c>
      <c r="C7" s="1">
        <v>0</v>
      </c>
      <c r="D7" s="1">
        <v>0</v>
      </c>
      <c r="E7" s="1">
        <v>0</v>
      </c>
      <c r="F7" s="1">
        <v>0</v>
      </c>
      <c r="G7" s="2">
        <v>0.08</v>
      </c>
      <c r="H7" s="2">
        <v>0.3</v>
      </c>
      <c r="I7" s="2">
        <f t="shared" si="0"/>
        <v>0</v>
      </c>
      <c r="J7" s="2">
        <f t="shared" si="0"/>
        <v>0</v>
      </c>
      <c r="K7" s="2">
        <f t="shared" si="1"/>
        <v>0</v>
      </c>
      <c r="L7" s="2">
        <f t="shared" si="2"/>
        <v>0</v>
      </c>
      <c r="M7" s="11">
        <v>0</v>
      </c>
      <c r="N7" s="12">
        <v>0</v>
      </c>
      <c r="O7" s="12">
        <v>0</v>
      </c>
      <c r="P7" s="13">
        <v>0</v>
      </c>
    </row>
    <row r="8" spans="1:16" x14ac:dyDescent="0.25">
      <c r="A8">
        <v>7</v>
      </c>
      <c r="B8">
        <v>2026</v>
      </c>
      <c r="C8" s="1">
        <v>0</v>
      </c>
      <c r="D8" s="1">
        <v>0</v>
      </c>
      <c r="E8" s="1">
        <v>0</v>
      </c>
      <c r="F8" s="1">
        <v>0</v>
      </c>
      <c r="G8" s="2">
        <v>0.08</v>
      </c>
      <c r="H8" s="2">
        <v>0.3</v>
      </c>
      <c r="I8" s="2">
        <f t="shared" si="0"/>
        <v>0</v>
      </c>
      <c r="J8" s="2">
        <f t="shared" si="0"/>
        <v>0</v>
      </c>
      <c r="K8" s="2">
        <f t="shared" si="1"/>
        <v>0</v>
      </c>
      <c r="L8" s="2">
        <f>K8-J8+I8</f>
        <v>0</v>
      </c>
      <c r="M8" s="11">
        <v>0</v>
      </c>
      <c r="N8" s="12">
        <v>0</v>
      </c>
      <c r="O8" s="12">
        <v>0</v>
      </c>
      <c r="P8" s="13">
        <v>0</v>
      </c>
    </row>
    <row r="9" spans="1:16" x14ac:dyDescent="0.25">
      <c r="A9">
        <v>8</v>
      </c>
      <c r="B9">
        <v>2026</v>
      </c>
      <c r="C9" s="1">
        <v>0</v>
      </c>
      <c r="D9" s="1">
        <v>0</v>
      </c>
      <c r="E9" s="1">
        <v>0</v>
      </c>
      <c r="F9" s="1">
        <v>0</v>
      </c>
      <c r="G9" s="2">
        <v>0.08</v>
      </c>
      <c r="H9" s="2">
        <v>0.3</v>
      </c>
      <c r="I9" s="2">
        <f t="shared" si="0"/>
        <v>0</v>
      </c>
      <c r="J9" s="2">
        <f t="shared" si="0"/>
        <v>0</v>
      </c>
      <c r="K9" s="2">
        <f t="shared" si="1"/>
        <v>0</v>
      </c>
      <c r="L9" s="2">
        <f>K9-J9+I9</f>
        <v>0</v>
      </c>
      <c r="M9" s="11">
        <v>0</v>
      </c>
      <c r="N9" s="12">
        <v>0</v>
      </c>
      <c r="O9" s="12">
        <v>0</v>
      </c>
      <c r="P9" s="13">
        <v>0</v>
      </c>
    </row>
    <row r="10" spans="1:16" x14ac:dyDescent="0.25">
      <c r="A10">
        <v>9</v>
      </c>
      <c r="B10">
        <v>2026</v>
      </c>
      <c r="C10" s="1">
        <v>0</v>
      </c>
      <c r="D10" s="1">
        <v>0</v>
      </c>
      <c r="E10" s="1">
        <v>0</v>
      </c>
      <c r="F10" s="1">
        <v>0</v>
      </c>
      <c r="G10" s="2">
        <v>0.08</v>
      </c>
      <c r="H10" s="2">
        <v>0.3</v>
      </c>
      <c r="I10" s="2">
        <f t="shared" si="0"/>
        <v>0</v>
      </c>
      <c r="J10" s="2">
        <f t="shared" si="0"/>
        <v>0</v>
      </c>
      <c r="K10" s="2">
        <f t="shared" si="1"/>
        <v>0</v>
      </c>
      <c r="L10" s="2">
        <f t="shared" ref="L10:L13" si="3">K10-J10+I10</f>
        <v>0</v>
      </c>
      <c r="M10" s="11">
        <v>0</v>
      </c>
      <c r="N10" s="12">
        <v>0</v>
      </c>
      <c r="O10" s="12">
        <v>0</v>
      </c>
      <c r="P10" s="13">
        <v>0</v>
      </c>
    </row>
    <row r="11" spans="1:16" x14ac:dyDescent="0.25">
      <c r="A11">
        <v>10</v>
      </c>
      <c r="B11">
        <v>2026</v>
      </c>
      <c r="C11" s="1">
        <v>0</v>
      </c>
      <c r="D11" s="1">
        <v>0</v>
      </c>
      <c r="E11" s="1">
        <v>0</v>
      </c>
      <c r="F11" s="1">
        <v>0</v>
      </c>
      <c r="G11" s="2">
        <v>0.08</v>
      </c>
      <c r="H11" s="2">
        <v>0.3</v>
      </c>
      <c r="I11" s="2">
        <f t="shared" si="0"/>
        <v>0</v>
      </c>
      <c r="J11" s="2">
        <f t="shared" si="0"/>
        <v>0</v>
      </c>
      <c r="K11" s="2">
        <f t="shared" si="1"/>
        <v>0</v>
      </c>
      <c r="L11" s="2">
        <f t="shared" si="3"/>
        <v>0</v>
      </c>
      <c r="M11" s="11">
        <v>0</v>
      </c>
      <c r="N11" s="12">
        <v>0</v>
      </c>
      <c r="O11" s="12">
        <v>0</v>
      </c>
      <c r="P11" s="13">
        <v>0</v>
      </c>
    </row>
    <row r="12" spans="1:16" x14ac:dyDescent="0.25">
      <c r="A12">
        <v>11</v>
      </c>
      <c r="B12">
        <v>2026</v>
      </c>
      <c r="C12" s="1">
        <v>0</v>
      </c>
      <c r="D12" s="1">
        <v>0</v>
      </c>
      <c r="E12" s="1">
        <v>0</v>
      </c>
      <c r="F12" s="1">
        <v>0</v>
      </c>
      <c r="G12" s="2">
        <v>0.08</v>
      </c>
      <c r="H12" s="2">
        <v>0.3</v>
      </c>
      <c r="I12" s="2">
        <f t="shared" si="0"/>
        <v>0</v>
      </c>
      <c r="J12" s="2">
        <f t="shared" si="0"/>
        <v>0</v>
      </c>
      <c r="K12" s="2">
        <f t="shared" si="1"/>
        <v>0</v>
      </c>
      <c r="L12" s="2">
        <f t="shared" si="3"/>
        <v>0</v>
      </c>
      <c r="M12" s="11">
        <v>0</v>
      </c>
      <c r="N12" s="12">
        <v>0</v>
      </c>
      <c r="O12" s="12">
        <v>0</v>
      </c>
      <c r="P12" s="13">
        <v>0</v>
      </c>
    </row>
    <row r="13" spans="1:16" x14ac:dyDescent="0.25">
      <c r="A13">
        <v>12</v>
      </c>
      <c r="B13">
        <v>2026</v>
      </c>
      <c r="C13" s="1">
        <v>0</v>
      </c>
      <c r="D13" s="1">
        <v>0</v>
      </c>
      <c r="E13" s="1">
        <v>0</v>
      </c>
      <c r="F13" s="1">
        <v>0</v>
      </c>
      <c r="G13" s="2">
        <v>0.08</v>
      </c>
      <c r="H13" s="2">
        <v>0.3</v>
      </c>
      <c r="I13" s="2">
        <f t="shared" si="0"/>
        <v>0</v>
      </c>
      <c r="J13" s="2">
        <f t="shared" si="0"/>
        <v>0</v>
      </c>
      <c r="K13" s="2">
        <f t="shared" si="1"/>
        <v>0</v>
      </c>
      <c r="L13" s="2">
        <f t="shared" si="3"/>
        <v>0</v>
      </c>
      <c r="M13" s="11">
        <v>0</v>
      </c>
      <c r="N13" s="12">
        <v>0</v>
      </c>
      <c r="O13" s="12">
        <v>0</v>
      </c>
      <c r="P13" s="13">
        <v>0</v>
      </c>
    </row>
    <row r="14" spans="1:16" ht="15.75" thickBot="1" x14ac:dyDescent="0.3">
      <c r="A14" s="3" t="s">
        <v>12</v>
      </c>
      <c r="B14" s="4">
        <v>2026</v>
      </c>
      <c r="C14" s="5">
        <f>SUBTOTAL(109,C9:C13)</f>
        <v>0</v>
      </c>
      <c r="D14" s="5">
        <f t="shared" ref="D14:L14" si="4">SUBTOTAL(109,D9:D13)</f>
        <v>0</v>
      </c>
      <c r="E14" s="5">
        <f t="shared" si="4"/>
        <v>0</v>
      </c>
      <c r="F14" s="5">
        <f t="shared" si="4"/>
        <v>0</v>
      </c>
      <c r="G14" s="6"/>
      <c r="H14" s="6"/>
      <c r="I14" s="6">
        <f t="shared" si="4"/>
        <v>0</v>
      </c>
      <c r="J14" s="6">
        <f t="shared" si="4"/>
        <v>0</v>
      </c>
      <c r="K14" s="6">
        <f t="shared" si="4"/>
        <v>0</v>
      </c>
      <c r="L14" s="6">
        <f t="shared" si="4"/>
        <v>0</v>
      </c>
      <c r="M14" s="14">
        <f>AVERAGE(M2:M13)</f>
        <v>0</v>
      </c>
      <c r="N14" s="15">
        <f t="shared" ref="N14:P14" si="5">AVERAGE(N2:N13)</f>
        <v>0</v>
      </c>
      <c r="O14" s="15">
        <f t="shared" si="5"/>
        <v>0</v>
      </c>
      <c r="P14" s="16">
        <f t="shared" si="5"/>
        <v>0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B82856-5487-47EB-AE03-02A3A743BB9E}">
  <dimension ref="A1:P14"/>
  <sheetViews>
    <sheetView workbookViewId="0">
      <selection activeCell="B15" sqref="B15"/>
    </sheetView>
  </sheetViews>
  <sheetFormatPr baseColWidth="10" defaultColWidth="9.140625" defaultRowHeight="15" x14ac:dyDescent="0.25"/>
  <cols>
    <col min="3" max="3" width="13.7109375" customWidth="1"/>
    <col min="4" max="4" width="11" customWidth="1"/>
    <col min="5" max="5" width="20.140625" bestFit="1" customWidth="1"/>
    <col min="6" max="6" width="12.28515625" customWidth="1"/>
    <col min="7" max="7" width="10.42578125" customWidth="1"/>
    <col min="8" max="8" width="10.140625" customWidth="1"/>
    <col min="9" max="9" width="19.28515625" customWidth="1"/>
    <col min="10" max="10" width="15.28515625" customWidth="1"/>
    <col min="11" max="11" width="18.42578125" customWidth="1"/>
    <col min="12" max="12" width="12.85546875" customWidth="1"/>
    <col min="13" max="13" width="17" style="7" bestFit="1" customWidth="1"/>
    <col min="14" max="14" width="10.85546875" style="7" bestFit="1" customWidth="1"/>
    <col min="15" max="15" width="14.85546875" style="7" bestFit="1" customWidth="1"/>
    <col min="16" max="16" width="12.7109375" style="7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10</v>
      </c>
      <c r="H1" t="s">
        <v>11</v>
      </c>
      <c r="I1" t="s">
        <v>6</v>
      </c>
      <c r="J1" t="s">
        <v>7</v>
      </c>
      <c r="K1" t="s">
        <v>8</v>
      </c>
      <c r="L1" t="s">
        <v>9</v>
      </c>
      <c r="M1" s="8" t="s">
        <v>13</v>
      </c>
      <c r="N1" s="9" t="s">
        <v>14</v>
      </c>
      <c r="O1" s="9" t="s">
        <v>15</v>
      </c>
      <c r="P1" s="10" t="s">
        <v>16</v>
      </c>
    </row>
    <row r="2" spans="1:16" x14ac:dyDescent="0.25">
      <c r="A2">
        <v>1</v>
      </c>
      <c r="B2">
        <v>2027</v>
      </c>
      <c r="C2" s="1">
        <v>0</v>
      </c>
      <c r="D2" s="1">
        <v>0</v>
      </c>
      <c r="E2" s="1">
        <v>0</v>
      </c>
      <c r="F2" s="1">
        <v>0</v>
      </c>
      <c r="G2" s="2">
        <v>0.08</v>
      </c>
      <c r="H2" s="2">
        <v>0.3</v>
      </c>
      <c r="I2" s="2">
        <f t="shared" ref="I2:J13" si="0">G2*C2</f>
        <v>0</v>
      </c>
      <c r="J2" s="2">
        <f t="shared" si="0"/>
        <v>0</v>
      </c>
      <c r="K2" s="2">
        <f t="shared" ref="K2:K13" si="1">H2*F2</f>
        <v>0</v>
      </c>
      <c r="L2" s="2">
        <f t="shared" ref="L2:L7" si="2">K2-J2+I2</f>
        <v>0</v>
      </c>
      <c r="M2" s="11">
        <v>0</v>
      </c>
      <c r="N2" s="12">
        <v>0</v>
      </c>
      <c r="O2" s="12">
        <v>0</v>
      </c>
      <c r="P2" s="13">
        <v>0</v>
      </c>
    </row>
    <row r="3" spans="1:16" x14ac:dyDescent="0.25">
      <c r="A3">
        <v>2</v>
      </c>
      <c r="B3">
        <v>2027</v>
      </c>
      <c r="C3" s="1">
        <v>0</v>
      </c>
      <c r="D3" s="1">
        <v>0</v>
      </c>
      <c r="E3" s="1">
        <v>0</v>
      </c>
      <c r="F3" s="1">
        <v>0</v>
      </c>
      <c r="G3" s="2">
        <v>0.08</v>
      </c>
      <c r="H3" s="2">
        <v>0.3</v>
      </c>
      <c r="I3" s="2">
        <f t="shared" si="0"/>
        <v>0</v>
      </c>
      <c r="J3" s="2">
        <f t="shared" si="0"/>
        <v>0</v>
      </c>
      <c r="K3" s="2">
        <f t="shared" si="1"/>
        <v>0</v>
      </c>
      <c r="L3" s="2">
        <f t="shared" si="2"/>
        <v>0</v>
      </c>
      <c r="M3" s="11">
        <v>0</v>
      </c>
      <c r="N3" s="12">
        <v>0</v>
      </c>
      <c r="O3" s="12">
        <v>0</v>
      </c>
      <c r="P3" s="13">
        <v>0</v>
      </c>
    </row>
    <row r="4" spans="1:16" x14ac:dyDescent="0.25">
      <c r="A4">
        <v>3</v>
      </c>
      <c r="B4">
        <v>2027</v>
      </c>
      <c r="C4" s="1">
        <v>0</v>
      </c>
      <c r="D4" s="1">
        <v>0</v>
      </c>
      <c r="E4" s="1">
        <v>0</v>
      </c>
      <c r="F4" s="1">
        <v>0</v>
      </c>
      <c r="G4" s="2">
        <v>0.08</v>
      </c>
      <c r="H4" s="2">
        <v>0.3</v>
      </c>
      <c r="I4" s="2">
        <f t="shared" si="0"/>
        <v>0</v>
      </c>
      <c r="J4" s="2">
        <f t="shared" si="0"/>
        <v>0</v>
      </c>
      <c r="K4" s="2">
        <f t="shared" si="1"/>
        <v>0</v>
      </c>
      <c r="L4" s="2">
        <f t="shared" si="2"/>
        <v>0</v>
      </c>
      <c r="M4" s="11">
        <v>0</v>
      </c>
      <c r="N4" s="12">
        <v>0</v>
      </c>
      <c r="O4" s="12">
        <v>0</v>
      </c>
      <c r="P4" s="13">
        <v>0</v>
      </c>
    </row>
    <row r="5" spans="1:16" x14ac:dyDescent="0.25">
      <c r="A5">
        <v>4</v>
      </c>
      <c r="B5">
        <v>2027</v>
      </c>
      <c r="C5" s="1">
        <v>0</v>
      </c>
      <c r="D5" s="1">
        <v>0</v>
      </c>
      <c r="E5" s="1">
        <v>0</v>
      </c>
      <c r="F5" s="1">
        <v>0</v>
      </c>
      <c r="G5" s="2">
        <v>0.08</v>
      </c>
      <c r="H5" s="2">
        <v>0.3</v>
      </c>
      <c r="I5" s="2">
        <f t="shared" si="0"/>
        <v>0</v>
      </c>
      <c r="J5" s="2">
        <f t="shared" si="0"/>
        <v>0</v>
      </c>
      <c r="K5" s="2">
        <f t="shared" si="1"/>
        <v>0</v>
      </c>
      <c r="L5" s="2">
        <f t="shared" si="2"/>
        <v>0</v>
      </c>
      <c r="M5" s="11">
        <v>0</v>
      </c>
      <c r="N5" s="12">
        <v>0</v>
      </c>
      <c r="O5" s="12">
        <v>0</v>
      </c>
      <c r="P5" s="13">
        <v>0</v>
      </c>
    </row>
    <row r="6" spans="1:16" x14ac:dyDescent="0.25">
      <c r="A6">
        <v>5</v>
      </c>
      <c r="B6">
        <v>2027</v>
      </c>
      <c r="C6" s="1">
        <v>0</v>
      </c>
      <c r="D6" s="1">
        <v>0</v>
      </c>
      <c r="E6" s="1">
        <v>0</v>
      </c>
      <c r="F6" s="1">
        <v>0</v>
      </c>
      <c r="G6" s="2">
        <v>0.08</v>
      </c>
      <c r="H6" s="2">
        <v>0.3</v>
      </c>
      <c r="I6" s="2">
        <f t="shared" si="0"/>
        <v>0</v>
      </c>
      <c r="J6" s="2">
        <f t="shared" si="0"/>
        <v>0</v>
      </c>
      <c r="K6" s="2">
        <f t="shared" si="1"/>
        <v>0</v>
      </c>
      <c r="L6" s="2">
        <f t="shared" si="2"/>
        <v>0</v>
      </c>
      <c r="M6" s="11">
        <v>0</v>
      </c>
      <c r="N6" s="12">
        <v>0</v>
      </c>
      <c r="O6" s="12">
        <v>0</v>
      </c>
      <c r="P6" s="13">
        <v>0</v>
      </c>
    </row>
    <row r="7" spans="1:16" x14ac:dyDescent="0.25">
      <c r="A7">
        <v>6</v>
      </c>
      <c r="B7">
        <v>2027</v>
      </c>
      <c r="C7" s="1">
        <v>0</v>
      </c>
      <c r="D7" s="1">
        <v>0</v>
      </c>
      <c r="E7" s="1">
        <v>0</v>
      </c>
      <c r="F7" s="1">
        <v>0</v>
      </c>
      <c r="G7" s="2">
        <v>0.08</v>
      </c>
      <c r="H7" s="2">
        <v>0.3</v>
      </c>
      <c r="I7" s="2">
        <f t="shared" si="0"/>
        <v>0</v>
      </c>
      <c r="J7" s="2">
        <f t="shared" si="0"/>
        <v>0</v>
      </c>
      <c r="K7" s="2">
        <f t="shared" si="1"/>
        <v>0</v>
      </c>
      <c r="L7" s="2">
        <f t="shared" si="2"/>
        <v>0</v>
      </c>
      <c r="M7" s="11">
        <v>0</v>
      </c>
      <c r="N7" s="12">
        <v>0</v>
      </c>
      <c r="O7" s="12">
        <v>0</v>
      </c>
      <c r="P7" s="13">
        <v>0</v>
      </c>
    </row>
    <row r="8" spans="1:16" x14ac:dyDescent="0.25">
      <c r="A8">
        <v>7</v>
      </c>
      <c r="B8">
        <v>2027</v>
      </c>
      <c r="C8" s="1">
        <v>0</v>
      </c>
      <c r="D8" s="1">
        <v>0</v>
      </c>
      <c r="E8" s="1">
        <v>0</v>
      </c>
      <c r="F8" s="1">
        <v>0</v>
      </c>
      <c r="G8" s="2">
        <v>0.08</v>
      </c>
      <c r="H8" s="2">
        <v>0.3</v>
      </c>
      <c r="I8" s="2">
        <f t="shared" si="0"/>
        <v>0</v>
      </c>
      <c r="J8" s="2">
        <f t="shared" si="0"/>
        <v>0</v>
      </c>
      <c r="K8" s="2">
        <f t="shared" si="1"/>
        <v>0</v>
      </c>
      <c r="L8" s="2">
        <f>K8-J8+I8</f>
        <v>0</v>
      </c>
      <c r="M8" s="11">
        <v>0</v>
      </c>
      <c r="N8" s="12">
        <v>0</v>
      </c>
      <c r="O8" s="12">
        <v>0</v>
      </c>
      <c r="P8" s="13">
        <v>0</v>
      </c>
    </row>
    <row r="9" spans="1:16" x14ac:dyDescent="0.25">
      <c r="A9">
        <v>8</v>
      </c>
      <c r="B9">
        <v>2027</v>
      </c>
      <c r="C9" s="1">
        <v>0</v>
      </c>
      <c r="D9" s="1">
        <v>0</v>
      </c>
      <c r="E9" s="1">
        <v>0</v>
      </c>
      <c r="F9" s="1">
        <v>0</v>
      </c>
      <c r="G9" s="2">
        <v>0.08</v>
      </c>
      <c r="H9" s="2">
        <v>0.3</v>
      </c>
      <c r="I9" s="2">
        <f t="shared" si="0"/>
        <v>0</v>
      </c>
      <c r="J9" s="2">
        <f t="shared" si="0"/>
        <v>0</v>
      </c>
      <c r="K9" s="2">
        <f t="shared" si="1"/>
        <v>0</v>
      </c>
      <c r="L9" s="2">
        <f>K9-J9+I9</f>
        <v>0</v>
      </c>
      <c r="M9" s="11">
        <v>0</v>
      </c>
      <c r="N9" s="12">
        <v>0</v>
      </c>
      <c r="O9" s="12">
        <v>0</v>
      </c>
      <c r="P9" s="13">
        <v>0</v>
      </c>
    </row>
    <row r="10" spans="1:16" x14ac:dyDescent="0.25">
      <c r="A10">
        <v>9</v>
      </c>
      <c r="B10">
        <v>2027</v>
      </c>
      <c r="C10" s="1">
        <v>0</v>
      </c>
      <c r="D10" s="1">
        <v>0</v>
      </c>
      <c r="E10" s="1">
        <v>0</v>
      </c>
      <c r="F10" s="1">
        <v>0</v>
      </c>
      <c r="G10" s="2">
        <v>0.08</v>
      </c>
      <c r="H10" s="2">
        <v>0.3</v>
      </c>
      <c r="I10" s="2">
        <f t="shared" si="0"/>
        <v>0</v>
      </c>
      <c r="J10" s="2">
        <f t="shared" si="0"/>
        <v>0</v>
      </c>
      <c r="K10" s="2">
        <f t="shared" si="1"/>
        <v>0</v>
      </c>
      <c r="L10" s="2">
        <f t="shared" ref="L10:L13" si="3">K10-J10+I10</f>
        <v>0</v>
      </c>
      <c r="M10" s="11">
        <v>0</v>
      </c>
      <c r="N10" s="12">
        <v>0</v>
      </c>
      <c r="O10" s="12">
        <v>0</v>
      </c>
      <c r="P10" s="13">
        <v>0</v>
      </c>
    </row>
    <row r="11" spans="1:16" x14ac:dyDescent="0.25">
      <c r="A11">
        <v>10</v>
      </c>
      <c r="B11">
        <v>2027</v>
      </c>
      <c r="C11" s="1">
        <v>0</v>
      </c>
      <c r="D11" s="1">
        <v>0</v>
      </c>
      <c r="E11" s="1">
        <v>0</v>
      </c>
      <c r="F11" s="1">
        <v>0</v>
      </c>
      <c r="G11" s="2">
        <v>0.08</v>
      </c>
      <c r="H11" s="2">
        <v>0.3</v>
      </c>
      <c r="I11" s="2">
        <f t="shared" si="0"/>
        <v>0</v>
      </c>
      <c r="J11" s="2">
        <f t="shared" si="0"/>
        <v>0</v>
      </c>
      <c r="K11" s="2">
        <f t="shared" si="1"/>
        <v>0</v>
      </c>
      <c r="L11" s="2">
        <f t="shared" si="3"/>
        <v>0</v>
      </c>
      <c r="M11" s="11">
        <v>0</v>
      </c>
      <c r="N11" s="12">
        <v>0</v>
      </c>
      <c r="O11" s="12">
        <v>0</v>
      </c>
      <c r="P11" s="13">
        <v>0</v>
      </c>
    </row>
    <row r="12" spans="1:16" x14ac:dyDescent="0.25">
      <c r="A12">
        <v>11</v>
      </c>
      <c r="B12">
        <v>2027</v>
      </c>
      <c r="C12" s="1">
        <v>0</v>
      </c>
      <c r="D12" s="1">
        <v>0</v>
      </c>
      <c r="E12" s="1">
        <v>0</v>
      </c>
      <c r="F12" s="1">
        <v>0</v>
      </c>
      <c r="G12" s="2">
        <v>0.08</v>
      </c>
      <c r="H12" s="2">
        <v>0.3</v>
      </c>
      <c r="I12" s="2">
        <f t="shared" si="0"/>
        <v>0</v>
      </c>
      <c r="J12" s="2">
        <f t="shared" si="0"/>
        <v>0</v>
      </c>
      <c r="K12" s="2">
        <f t="shared" si="1"/>
        <v>0</v>
      </c>
      <c r="L12" s="2">
        <f t="shared" si="3"/>
        <v>0</v>
      </c>
      <c r="M12" s="11">
        <v>0</v>
      </c>
      <c r="N12" s="12">
        <v>0</v>
      </c>
      <c r="O12" s="12">
        <v>0</v>
      </c>
      <c r="P12" s="13">
        <v>0</v>
      </c>
    </row>
    <row r="13" spans="1:16" x14ac:dyDescent="0.25">
      <c r="A13">
        <v>12</v>
      </c>
      <c r="B13">
        <v>2027</v>
      </c>
      <c r="C13" s="1">
        <v>0</v>
      </c>
      <c r="D13" s="1">
        <v>0</v>
      </c>
      <c r="E13" s="1">
        <v>0</v>
      </c>
      <c r="F13" s="1">
        <v>0</v>
      </c>
      <c r="G13" s="2">
        <v>0.08</v>
      </c>
      <c r="H13" s="2">
        <v>0.3</v>
      </c>
      <c r="I13" s="2">
        <f t="shared" si="0"/>
        <v>0</v>
      </c>
      <c r="J13" s="2">
        <f t="shared" si="0"/>
        <v>0</v>
      </c>
      <c r="K13" s="2">
        <f t="shared" si="1"/>
        <v>0</v>
      </c>
      <c r="L13" s="2">
        <f t="shared" si="3"/>
        <v>0</v>
      </c>
      <c r="M13" s="11">
        <v>0</v>
      </c>
      <c r="N13" s="12">
        <v>0</v>
      </c>
      <c r="O13" s="12">
        <v>0</v>
      </c>
      <c r="P13" s="13">
        <v>0</v>
      </c>
    </row>
    <row r="14" spans="1:16" ht="15.75" thickBot="1" x14ac:dyDescent="0.3">
      <c r="A14" s="3" t="s">
        <v>12</v>
      </c>
      <c r="B14" s="4">
        <v>2027</v>
      </c>
      <c r="C14" s="5">
        <f>SUBTOTAL(109,C9:C13)</f>
        <v>0</v>
      </c>
      <c r="D14" s="5">
        <f t="shared" ref="D14:L14" si="4">SUBTOTAL(109,D9:D13)</f>
        <v>0</v>
      </c>
      <c r="E14" s="5">
        <f t="shared" si="4"/>
        <v>0</v>
      </c>
      <c r="F14" s="5">
        <f t="shared" si="4"/>
        <v>0</v>
      </c>
      <c r="G14" s="6"/>
      <c r="H14" s="6"/>
      <c r="I14" s="6">
        <f t="shared" si="4"/>
        <v>0</v>
      </c>
      <c r="J14" s="6">
        <f t="shared" si="4"/>
        <v>0</v>
      </c>
      <c r="K14" s="6">
        <f t="shared" si="4"/>
        <v>0</v>
      </c>
      <c r="L14" s="6">
        <f t="shared" si="4"/>
        <v>0</v>
      </c>
      <c r="M14" s="14">
        <f>AVERAGE(M2:M13)</f>
        <v>0</v>
      </c>
      <c r="N14" s="15">
        <f t="shared" ref="N14:P14" si="5">AVERAGE(N2:N13)</f>
        <v>0</v>
      </c>
      <c r="O14" s="15">
        <f t="shared" si="5"/>
        <v>0</v>
      </c>
      <c r="P14" s="16">
        <f t="shared" si="5"/>
        <v>0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D413C-46F0-4C63-8E69-093FA231B1B3}">
  <dimension ref="A1:P14"/>
  <sheetViews>
    <sheetView workbookViewId="0">
      <selection activeCell="B15" sqref="B15"/>
    </sheetView>
  </sheetViews>
  <sheetFormatPr baseColWidth="10" defaultColWidth="9.140625" defaultRowHeight="15" x14ac:dyDescent="0.25"/>
  <cols>
    <col min="3" max="3" width="13.7109375" customWidth="1"/>
    <col min="4" max="4" width="11" customWidth="1"/>
    <col min="5" max="5" width="20.140625" bestFit="1" customWidth="1"/>
    <col min="6" max="6" width="12.28515625" customWidth="1"/>
    <col min="7" max="7" width="10.42578125" customWidth="1"/>
    <col min="8" max="8" width="10.140625" customWidth="1"/>
    <col min="9" max="9" width="19.28515625" customWidth="1"/>
    <col min="10" max="10" width="15.28515625" customWidth="1"/>
    <col min="11" max="11" width="18.42578125" customWidth="1"/>
    <col min="12" max="12" width="12.85546875" customWidth="1"/>
    <col min="13" max="13" width="17" style="7" bestFit="1" customWidth="1"/>
    <col min="14" max="14" width="10.85546875" style="7" bestFit="1" customWidth="1"/>
    <col min="15" max="15" width="14.85546875" style="7" bestFit="1" customWidth="1"/>
    <col min="16" max="16" width="12.7109375" style="7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10</v>
      </c>
      <c r="H1" t="s">
        <v>11</v>
      </c>
      <c r="I1" t="s">
        <v>6</v>
      </c>
      <c r="J1" t="s">
        <v>7</v>
      </c>
      <c r="K1" t="s">
        <v>8</v>
      </c>
      <c r="L1" t="s">
        <v>9</v>
      </c>
      <c r="M1" s="8" t="s">
        <v>13</v>
      </c>
      <c r="N1" s="9" t="s">
        <v>14</v>
      </c>
      <c r="O1" s="9" t="s">
        <v>15</v>
      </c>
      <c r="P1" s="10" t="s">
        <v>16</v>
      </c>
    </row>
    <row r="2" spans="1:16" x14ac:dyDescent="0.25">
      <c r="A2">
        <v>1</v>
      </c>
      <c r="B2">
        <v>2028</v>
      </c>
      <c r="C2" s="1">
        <v>0</v>
      </c>
      <c r="D2" s="1">
        <v>0</v>
      </c>
      <c r="E2" s="1">
        <v>0</v>
      </c>
      <c r="F2" s="1">
        <v>0</v>
      </c>
      <c r="G2" s="2">
        <v>0.08</v>
      </c>
      <c r="H2" s="2">
        <v>0.3</v>
      </c>
      <c r="I2" s="2">
        <f t="shared" ref="I2:J13" si="0">G2*C2</f>
        <v>0</v>
      </c>
      <c r="J2" s="2">
        <f t="shared" si="0"/>
        <v>0</v>
      </c>
      <c r="K2" s="2">
        <f t="shared" ref="K2:K13" si="1">H2*F2</f>
        <v>0</v>
      </c>
      <c r="L2" s="2">
        <f t="shared" ref="L2:L7" si="2">K2-J2+I2</f>
        <v>0</v>
      </c>
      <c r="M2" s="11">
        <v>0</v>
      </c>
      <c r="N2" s="12">
        <v>0</v>
      </c>
      <c r="O2" s="12">
        <v>0</v>
      </c>
      <c r="P2" s="13">
        <v>0</v>
      </c>
    </row>
    <row r="3" spans="1:16" x14ac:dyDescent="0.25">
      <c r="A3">
        <v>2</v>
      </c>
      <c r="B3">
        <v>2028</v>
      </c>
      <c r="C3" s="1">
        <v>0</v>
      </c>
      <c r="D3" s="1">
        <v>0</v>
      </c>
      <c r="E3" s="1">
        <v>0</v>
      </c>
      <c r="F3" s="1">
        <v>0</v>
      </c>
      <c r="G3" s="2">
        <v>0.08</v>
      </c>
      <c r="H3" s="2">
        <v>0.3</v>
      </c>
      <c r="I3" s="2">
        <f t="shared" si="0"/>
        <v>0</v>
      </c>
      <c r="J3" s="2">
        <f t="shared" si="0"/>
        <v>0</v>
      </c>
      <c r="K3" s="2">
        <f t="shared" si="1"/>
        <v>0</v>
      </c>
      <c r="L3" s="2">
        <f t="shared" si="2"/>
        <v>0</v>
      </c>
      <c r="M3" s="11">
        <v>0</v>
      </c>
      <c r="N3" s="12">
        <v>0</v>
      </c>
      <c r="O3" s="12">
        <v>0</v>
      </c>
      <c r="P3" s="13">
        <v>0</v>
      </c>
    </row>
    <row r="4" spans="1:16" x14ac:dyDescent="0.25">
      <c r="A4">
        <v>3</v>
      </c>
      <c r="B4">
        <v>2028</v>
      </c>
      <c r="C4" s="1">
        <v>0</v>
      </c>
      <c r="D4" s="1">
        <v>0</v>
      </c>
      <c r="E4" s="1">
        <v>0</v>
      </c>
      <c r="F4" s="1">
        <v>0</v>
      </c>
      <c r="G4" s="2">
        <v>0.08</v>
      </c>
      <c r="H4" s="2">
        <v>0.3</v>
      </c>
      <c r="I4" s="2">
        <f t="shared" si="0"/>
        <v>0</v>
      </c>
      <c r="J4" s="2">
        <f t="shared" si="0"/>
        <v>0</v>
      </c>
      <c r="K4" s="2">
        <f t="shared" si="1"/>
        <v>0</v>
      </c>
      <c r="L4" s="2">
        <f t="shared" si="2"/>
        <v>0</v>
      </c>
      <c r="M4" s="11">
        <v>0</v>
      </c>
      <c r="N4" s="12">
        <v>0</v>
      </c>
      <c r="O4" s="12">
        <v>0</v>
      </c>
      <c r="P4" s="13">
        <v>0</v>
      </c>
    </row>
    <row r="5" spans="1:16" x14ac:dyDescent="0.25">
      <c r="A5">
        <v>4</v>
      </c>
      <c r="B5">
        <v>2028</v>
      </c>
      <c r="C5" s="1">
        <v>0</v>
      </c>
      <c r="D5" s="1">
        <v>0</v>
      </c>
      <c r="E5" s="1">
        <v>0</v>
      </c>
      <c r="F5" s="1">
        <v>0</v>
      </c>
      <c r="G5" s="2">
        <v>0.08</v>
      </c>
      <c r="H5" s="2">
        <v>0.3</v>
      </c>
      <c r="I5" s="2">
        <f t="shared" si="0"/>
        <v>0</v>
      </c>
      <c r="J5" s="2">
        <f t="shared" si="0"/>
        <v>0</v>
      </c>
      <c r="K5" s="2">
        <f t="shared" si="1"/>
        <v>0</v>
      </c>
      <c r="L5" s="2">
        <f t="shared" si="2"/>
        <v>0</v>
      </c>
      <c r="M5" s="11">
        <v>0</v>
      </c>
      <c r="N5" s="12">
        <v>0</v>
      </c>
      <c r="O5" s="12">
        <v>0</v>
      </c>
      <c r="P5" s="13">
        <v>0</v>
      </c>
    </row>
    <row r="6" spans="1:16" x14ac:dyDescent="0.25">
      <c r="A6">
        <v>5</v>
      </c>
      <c r="B6">
        <v>2028</v>
      </c>
      <c r="C6" s="1">
        <v>0</v>
      </c>
      <c r="D6" s="1">
        <v>0</v>
      </c>
      <c r="E6" s="1">
        <v>0</v>
      </c>
      <c r="F6" s="1">
        <v>0</v>
      </c>
      <c r="G6" s="2">
        <v>0.08</v>
      </c>
      <c r="H6" s="2">
        <v>0.3</v>
      </c>
      <c r="I6" s="2">
        <f t="shared" si="0"/>
        <v>0</v>
      </c>
      <c r="J6" s="2">
        <f t="shared" si="0"/>
        <v>0</v>
      </c>
      <c r="K6" s="2">
        <f t="shared" si="1"/>
        <v>0</v>
      </c>
      <c r="L6" s="2">
        <f t="shared" si="2"/>
        <v>0</v>
      </c>
      <c r="M6" s="11">
        <v>0</v>
      </c>
      <c r="N6" s="12">
        <v>0</v>
      </c>
      <c r="O6" s="12">
        <v>0</v>
      </c>
      <c r="P6" s="13">
        <v>0</v>
      </c>
    </row>
    <row r="7" spans="1:16" x14ac:dyDescent="0.25">
      <c r="A7">
        <v>6</v>
      </c>
      <c r="B7">
        <v>2028</v>
      </c>
      <c r="C7" s="1">
        <v>0</v>
      </c>
      <c r="D7" s="1">
        <v>0</v>
      </c>
      <c r="E7" s="1">
        <v>0</v>
      </c>
      <c r="F7" s="1">
        <v>0</v>
      </c>
      <c r="G7" s="2">
        <v>0.08</v>
      </c>
      <c r="H7" s="2">
        <v>0.3</v>
      </c>
      <c r="I7" s="2">
        <f t="shared" si="0"/>
        <v>0</v>
      </c>
      <c r="J7" s="2">
        <f t="shared" si="0"/>
        <v>0</v>
      </c>
      <c r="K7" s="2">
        <f t="shared" si="1"/>
        <v>0</v>
      </c>
      <c r="L7" s="2">
        <f t="shared" si="2"/>
        <v>0</v>
      </c>
      <c r="M7" s="11">
        <v>0</v>
      </c>
      <c r="N7" s="12">
        <v>0</v>
      </c>
      <c r="O7" s="12">
        <v>0</v>
      </c>
      <c r="P7" s="13">
        <v>0</v>
      </c>
    </row>
    <row r="8" spans="1:16" x14ac:dyDescent="0.25">
      <c r="A8">
        <v>7</v>
      </c>
      <c r="B8">
        <v>2028</v>
      </c>
      <c r="C8" s="1">
        <v>0</v>
      </c>
      <c r="D8" s="1">
        <v>0</v>
      </c>
      <c r="E8" s="1">
        <v>0</v>
      </c>
      <c r="F8" s="1">
        <v>0</v>
      </c>
      <c r="G8" s="2">
        <v>0.08</v>
      </c>
      <c r="H8" s="2">
        <v>0.3</v>
      </c>
      <c r="I8" s="2">
        <f t="shared" si="0"/>
        <v>0</v>
      </c>
      <c r="J8" s="2">
        <f t="shared" si="0"/>
        <v>0</v>
      </c>
      <c r="K8" s="2">
        <f t="shared" si="1"/>
        <v>0</v>
      </c>
      <c r="L8" s="2">
        <f>K8-J8+I8</f>
        <v>0</v>
      </c>
      <c r="M8" s="11">
        <v>0</v>
      </c>
      <c r="N8" s="12">
        <v>0</v>
      </c>
      <c r="O8" s="12">
        <v>0</v>
      </c>
      <c r="P8" s="13">
        <v>0</v>
      </c>
    </row>
    <row r="9" spans="1:16" x14ac:dyDescent="0.25">
      <c r="A9">
        <v>8</v>
      </c>
      <c r="B9">
        <v>2028</v>
      </c>
      <c r="C9" s="1">
        <v>0</v>
      </c>
      <c r="D9" s="1">
        <v>0</v>
      </c>
      <c r="E9" s="1">
        <v>0</v>
      </c>
      <c r="F9" s="1">
        <v>0</v>
      </c>
      <c r="G9" s="2">
        <v>0.08</v>
      </c>
      <c r="H9" s="2">
        <v>0.3</v>
      </c>
      <c r="I9" s="2">
        <f t="shared" si="0"/>
        <v>0</v>
      </c>
      <c r="J9" s="2">
        <f t="shared" si="0"/>
        <v>0</v>
      </c>
      <c r="K9" s="2">
        <f t="shared" si="1"/>
        <v>0</v>
      </c>
      <c r="L9" s="2">
        <f>K9-J9+I9</f>
        <v>0</v>
      </c>
      <c r="M9" s="11">
        <v>0</v>
      </c>
      <c r="N9" s="12">
        <v>0</v>
      </c>
      <c r="O9" s="12">
        <v>0</v>
      </c>
      <c r="P9" s="13">
        <v>0</v>
      </c>
    </row>
    <row r="10" spans="1:16" x14ac:dyDescent="0.25">
      <c r="A10">
        <v>9</v>
      </c>
      <c r="B10">
        <v>2028</v>
      </c>
      <c r="C10" s="1">
        <v>0</v>
      </c>
      <c r="D10" s="1">
        <v>0</v>
      </c>
      <c r="E10" s="1">
        <v>0</v>
      </c>
      <c r="F10" s="1">
        <v>0</v>
      </c>
      <c r="G10" s="2">
        <v>0.08</v>
      </c>
      <c r="H10" s="2">
        <v>0.3</v>
      </c>
      <c r="I10" s="2">
        <f t="shared" si="0"/>
        <v>0</v>
      </c>
      <c r="J10" s="2">
        <f t="shared" si="0"/>
        <v>0</v>
      </c>
      <c r="K10" s="2">
        <f t="shared" si="1"/>
        <v>0</v>
      </c>
      <c r="L10" s="2">
        <f t="shared" ref="L10:L13" si="3">K10-J10+I10</f>
        <v>0</v>
      </c>
      <c r="M10" s="11">
        <v>0</v>
      </c>
      <c r="N10" s="12">
        <v>0</v>
      </c>
      <c r="O10" s="12">
        <v>0</v>
      </c>
      <c r="P10" s="13">
        <v>0</v>
      </c>
    </row>
    <row r="11" spans="1:16" x14ac:dyDescent="0.25">
      <c r="A11">
        <v>10</v>
      </c>
      <c r="B11">
        <v>2028</v>
      </c>
      <c r="C11" s="1">
        <v>0</v>
      </c>
      <c r="D11" s="1">
        <v>0</v>
      </c>
      <c r="E11" s="1">
        <v>0</v>
      </c>
      <c r="F11" s="1">
        <v>0</v>
      </c>
      <c r="G11" s="2">
        <v>0.08</v>
      </c>
      <c r="H11" s="2">
        <v>0.3</v>
      </c>
      <c r="I11" s="2">
        <f t="shared" si="0"/>
        <v>0</v>
      </c>
      <c r="J11" s="2">
        <f t="shared" si="0"/>
        <v>0</v>
      </c>
      <c r="K11" s="2">
        <f t="shared" si="1"/>
        <v>0</v>
      </c>
      <c r="L11" s="2">
        <f t="shared" si="3"/>
        <v>0</v>
      </c>
      <c r="M11" s="11">
        <v>0</v>
      </c>
      <c r="N11" s="12">
        <v>0</v>
      </c>
      <c r="O11" s="12">
        <v>0</v>
      </c>
      <c r="P11" s="13">
        <v>0</v>
      </c>
    </row>
    <row r="12" spans="1:16" x14ac:dyDescent="0.25">
      <c r="A12">
        <v>11</v>
      </c>
      <c r="B12">
        <v>2028</v>
      </c>
      <c r="C12" s="1">
        <v>0</v>
      </c>
      <c r="D12" s="1">
        <v>0</v>
      </c>
      <c r="E12" s="1">
        <v>0</v>
      </c>
      <c r="F12" s="1">
        <v>0</v>
      </c>
      <c r="G12" s="2">
        <v>0.08</v>
      </c>
      <c r="H12" s="2">
        <v>0.3</v>
      </c>
      <c r="I12" s="2">
        <f t="shared" si="0"/>
        <v>0</v>
      </c>
      <c r="J12" s="2">
        <f t="shared" si="0"/>
        <v>0</v>
      </c>
      <c r="K12" s="2">
        <f t="shared" si="1"/>
        <v>0</v>
      </c>
      <c r="L12" s="2">
        <f t="shared" si="3"/>
        <v>0</v>
      </c>
      <c r="M12" s="11">
        <v>0</v>
      </c>
      <c r="N12" s="12">
        <v>0</v>
      </c>
      <c r="O12" s="12">
        <v>0</v>
      </c>
      <c r="P12" s="13">
        <v>0</v>
      </c>
    </row>
    <row r="13" spans="1:16" x14ac:dyDescent="0.25">
      <c r="A13">
        <v>12</v>
      </c>
      <c r="B13">
        <v>2028</v>
      </c>
      <c r="C13" s="1">
        <v>0</v>
      </c>
      <c r="D13" s="1">
        <v>0</v>
      </c>
      <c r="E13" s="1">
        <v>0</v>
      </c>
      <c r="F13" s="1">
        <v>0</v>
      </c>
      <c r="G13" s="2">
        <v>0.08</v>
      </c>
      <c r="H13" s="2">
        <v>0.3</v>
      </c>
      <c r="I13" s="2">
        <f t="shared" si="0"/>
        <v>0</v>
      </c>
      <c r="J13" s="2">
        <f t="shared" si="0"/>
        <v>0</v>
      </c>
      <c r="K13" s="2">
        <f t="shared" si="1"/>
        <v>0</v>
      </c>
      <c r="L13" s="2">
        <f t="shared" si="3"/>
        <v>0</v>
      </c>
      <c r="M13" s="11">
        <v>0</v>
      </c>
      <c r="N13" s="12">
        <v>0</v>
      </c>
      <c r="O13" s="12">
        <v>0</v>
      </c>
      <c r="P13" s="13">
        <v>0</v>
      </c>
    </row>
    <row r="14" spans="1:16" ht="15.75" thickBot="1" x14ac:dyDescent="0.3">
      <c r="A14" s="3" t="s">
        <v>12</v>
      </c>
      <c r="B14" s="4">
        <v>2028</v>
      </c>
      <c r="C14" s="5">
        <f>SUBTOTAL(109,C9:C13)</f>
        <v>0</v>
      </c>
      <c r="D14" s="5">
        <f t="shared" ref="D14:L14" si="4">SUBTOTAL(109,D9:D13)</f>
        <v>0</v>
      </c>
      <c r="E14" s="5">
        <f t="shared" si="4"/>
        <v>0</v>
      </c>
      <c r="F14" s="5">
        <f t="shared" si="4"/>
        <v>0</v>
      </c>
      <c r="G14" s="6"/>
      <c r="H14" s="6"/>
      <c r="I14" s="6">
        <f t="shared" si="4"/>
        <v>0</v>
      </c>
      <c r="J14" s="6">
        <f t="shared" si="4"/>
        <v>0</v>
      </c>
      <c r="K14" s="6">
        <f t="shared" si="4"/>
        <v>0</v>
      </c>
      <c r="L14" s="6">
        <f t="shared" si="4"/>
        <v>0</v>
      </c>
      <c r="M14" s="14">
        <f>AVERAGE(M2:M13)</f>
        <v>0</v>
      </c>
      <c r="N14" s="15">
        <f t="shared" ref="N14:P14" si="5">AVERAGE(N2:N13)</f>
        <v>0</v>
      </c>
      <c r="O14" s="15">
        <f t="shared" si="5"/>
        <v>0</v>
      </c>
      <c r="P14" s="16">
        <f t="shared" si="5"/>
        <v>0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22</vt:i4>
      </vt:variant>
    </vt:vector>
  </HeadingPairs>
  <TitlesOfParts>
    <vt:vector size="22" baseType="lpstr">
      <vt:lpstr>2020</vt:lpstr>
      <vt:lpstr>2021</vt:lpstr>
      <vt:lpstr>2022</vt:lpstr>
      <vt:lpstr>2023</vt:lpstr>
      <vt:lpstr>2024</vt:lpstr>
      <vt:lpstr>2025</vt:lpstr>
      <vt:lpstr>2026</vt:lpstr>
      <vt:lpstr>2027</vt:lpstr>
      <vt:lpstr>2028</vt:lpstr>
      <vt:lpstr>2029</vt:lpstr>
      <vt:lpstr>2030</vt:lpstr>
      <vt:lpstr>2031</vt:lpstr>
      <vt:lpstr>2032</vt:lpstr>
      <vt:lpstr>2033</vt:lpstr>
      <vt:lpstr>2034</vt:lpstr>
      <vt:lpstr>2035</vt:lpstr>
      <vt:lpstr>2036</vt:lpstr>
      <vt:lpstr>2037</vt:lpstr>
      <vt:lpstr>2038</vt:lpstr>
      <vt:lpstr>2039</vt:lpstr>
      <vt:lpstr>2040</vt:lpstr>
      <vt:lpstr>Gesamt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Garbaczok Andy</dc:creator>
  <cp:lastModifiedBy>Andy</cp:lastModifiedBy>
  <dcterms:created xsi:type="dcterms:W3CDTF">2015-06-05T18:19:34Z</dcterms:created>
  <dcterms:modified xsi:type="dcterms:W3CDTF">2022-02-07T05:30:55Z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340effe-d027-4319-a64a-7a1d1e4927fd_Enabled">
    <vt:lpwstr>true</vt:lpwstr>
  </property>
  <property fmtid="{D5CDD505-2E9C-101B-9397-08002B2CF9AE}" pid="3" name="MSIP_Label_e340effe-d027-4319-a64a-7a1d1e4927fd_SetDate">
    <vt:lpwstr>2021-04-12T11:15:46Z</vt:lpwstr>
  </property>
  <property fmtid="{D5CDD505-2E9C-101B-9397-08002B2CF9AE}" pid="4" name="MSIP_Label_e340effe-d027-4319-a64a-7a1d1e4927fd_Method">
    <vt:lpwstr>Standard</vt:lpwstr>
  </property>
  <property fmtid="{D5CDD505-2E9C-101B-9397-08002B2CF9AE}" pid="5" name="MSIP_Label_e340effe-d027-4319-a64a-7a1d1e4927fd_Name">
    <vt:lpwstr>e340effe-d027-4319-a64a-7a1d1e4927fd</vt:lpwstr>
  </property>
  <property fmtid="{D5CDD505-2E9C-101B-9397-08002B2CF9AE}" pid="6" name="MSIP_Label_e340effe-d027-4319-a64a-7a1d1e4927fd_SiteId">
    <vt:lpwstr>4418e781-7f9e-426d-ad3d-50ed5209f057</vt:lpwstr>
  </property>
  <property fmtid="{D5CDD505-2E9C-101B-9397-08002B2CF9AE}" pid="7" name="MSIP_Label_e340effe-d027-4319-a64a-7a1d1e4927fd_ActionId">
    <vt:lpwstr>3ccb3fe1-3798-4a2b-a5f7-11ca214e17c9</vt:lpwstr>
  </property>
  <property fmtid="{D5CDD505-2E9C-101B-9397-08002B2CF9AE}" pid="8" name="MSIP_Label_e340effe-d027-4319-a64a-7a1d1e4927fd_ContentBits">
    <vt:lpwstr>0</vt:lpwstr>
  </property>
</Properties>
</file>