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\Desktop\"/>
    </mc:Choice>
  </mc:AlternateContent>
  <xr:revisionPtr revIDLastSave="0" documentId="13_ncr:1_{4B5FA2B1-F18C-4F02-A99A-9398F90C378E}" xr6:coauthVersionLast="36" xr6:coauthVersionMax="45" xr10:uidLastSave="{00000000-0000-0000-0000-000000000000}"/>
  <bookViews>
    <workbookView xWindow="57480" yWindow="1065" windowWidth="25440" windowHeight="15390" tabRatio="887" xr2:uid="{00000000-000D-0000-FFFF-FFFF00000000}"/>
  </bookViews>
  <sheets>
    <sheet name="2022" sheetId="19" r:id="rId1"/>
    <sheet name="2023" sheetId="33" r:id="rId2"/>
    <sheet name="2024_5Jahre" sheetId="20" r:id="rId3"/>
    <sheet name="2025" sheetId="21" r:id="rId4"/>
    <sheet name="2026" sheetId="22" r:id="rId5"/>
    <sheet name="2027" sheetId="23" r:id="rId6"/>
    <sheet name="2028" sheetId="24" r:id="rId7"/>
    <sheet name="2029_10Jahre" sheetId="25" r:id="rId8"/>
    <sheet name="2030" sheetId="26" r:id="rId9"/>
    <sheet name="2031" sheetId="27" r:id="rId10"/>
    <sheet name="2032" sheetId="28" r:id="rId11"/>
    <sheet name="2033" sheetId="34" r:id="rId12"/>
    <sheet name="2034_15Jahre" sheetId="29" r:id="rId13"/>
    <sheet name="2035" sheetId="30" r:id="rId14"/>
    <sheet name="2036" sheetId="31" r:id="rId15"/>
    <sheet name="2037" sheetId="32" r:id="rId16"/>
    <sheet name="2038" sheetId="36" r:id="rId17"/>
    <sheet name="2039_20Jahre" sheetId="37" r:id="rId18"/>
    <sheet name="Übersicht" sheetId="35" r:id="rId19"/>
    <sheet name="fixe Zahlungen" sheetId="38" r:id="rId20"/>
  </sheets>
  <calcPr calcId="191029"/>
</workbook>
</file>

<file path=xl/calcChain.xml><?xml version="1.0" encoding="utf-8"?>
<calcChain xmlns="http://schemas.openxmlformats.org/spreadsheetml/2006/main">
  <c r="O9" i="19" l="1"/>
  <c r="P48" i="37" l="1"/>
  <c r="O48" i="37"/>
  <c r="P47" i="37"/>
  <c r="O47" i="37"/>
  <c r="P46" i="37"/>
  <c r="O46" i="37"/>
  <c r="P45" i="37"/>
  <c r="O45" i="37"/>
  <c r="P44" i="37"/>
  <c r="O44" i="37"/>
  <c r="P43" i="37"/>
  <c r="O43" i="37"/>
  <c r="P42" i="37"/>
  <c r="O42" i="37"/>
  <c r="P41" i="37"/>
  <c r="O41" i="37"/>
  <c r="P40" i="37"/>
  <c r="O40" i="37"/>
  <c r="P39" i="37"/>
  <c r="O39" i="37"/>
  <c r="P38" i="37"/>
  <c r="O38" i="37"/>
  <c r="P37" i="37"/>
  <c r="O37" i="37"/>
  <c r="P36" i="37"/>
  <c r="O36" i="37"/>
  <c r="P35" i="37"/>
  <c r="O35" i="37"/>
  <c r="P34" i="37"/>
  <c r="O34" i="37"/>
  <c r="P33" i="37"/>
  <c r="O33" i="37"/>
  <c r="P32" i="37"/>
  <c r="O32" i="37"/>
  <c r="P31" i="37"/>
  <c r="O31" i="37"/>
  <c r="P30" i="37"/>
  <c r="O30" i="37"/>
  <c r="P29" i="37"/>
  <c r="O29" i="37"/>
  <c r="P28" i="37"/>
  <c r="O28" i="37"/>
  <c r="P27" i="37"/>
  <c r="O27" i="37"/>
  <c r="P26" i="37"/>
  <c r="O26" i="37"/>
  <c r="P25" i="37"/>
  <c r="O25" i="37"/>
  <c r="P24" i="37"/>
  <c r="O24" i="37"/>
  <c r="P23" i="37"/>
  <c r="O23" i="37"/>
  <c r="P22" i="37"/>
  <c r="O22" i="37"/>
  <c r="P21" i="37"/>
  <c r="O21" i="37"/>
  <c r="P20" i="37"/>
  <c r="O20" i="37"/>
  <c r="P19" i="37"/>
  <c r="O19" i="37"/>
  <c r="P18" i="37"/>
  <c r="O18" i="37"/>
  <c r="P17" i="37"/>
  <c r="O17" i="37"/>
  <c r="O16" i="37"/>
  <c r="P15" i="37"/>
  <c r="O15" i="37"/>
  <c r="P14" i="37"/>
  <c r="O14" i="37"/>
  <c r="P13" i="37"/>
  <c r="O13" i="37"/>
  <c r="P48" i="36"/>
  <c r="O48" i="36"/>
  <c r="P47" i="36"/>
  <c r="O47" i="36"/>
  <c r="P46" i="36"/>
  <c r="O46" i="36"/>
  <c r="P45" i="36"/>
  <c r="O45" i="36"/>
  <c r="P44" i="36"/>
  <c r="O44" i="36"/>
  <c r="P43" i="36"/>
  <c r="O43" i="36"/>
  <c r="P42" i="36"/>
  <c r="O42" i="36"/>
  <c r="P41" i="36"/>
  <c r="O41" i="36"/>
  <c r="P40" i="36"/>
  <c r="O40" i="36"/>
  <c r="P39" i="36"/>
  <c r="O39" i="36"/>
  <c r="P38" i="36"/>
  <c r="O38" i="36"/>
  <c r="P37" i="36"/>
  <c r="O37" i="36"/>
  <c r="P36" i="36"/>
  <c r="O36" i="36"/>
  <c r="P35" i="36"/>
  <c r="O35" i="36"/>
  <c r="P34" i="36"/>
  <c r="O34" i="36"/>
  <c r="P33" i="36"/>
  <c r="O33" i="36"/>
  <c r="P32" i="36"/>
  <c r="O32" i="36"/>
  <c r="P31" i="36"/>
  <c r="O31" i="36"/>
  <c r="P30" i="36"/>
  <c r="O30" i="36"/>
  <c r="P29" i="36"/>
  <c r="O29" i="36"/>
  <c r="P28" i="36"/>
  <c r="O28" i="36"/>
  <c r="P27" i="36"/>
  <c r="O27" i="36"/>
  <c r="P26" i="36"/>
  <c r="O26" i="36"/>
  <c r="P25" i="36"/>
  <c r="O25" i="36"/>
  <c r="P24" i="36"/>
  <c r="O24" i="36"/>
  <c r="P23" i="36"/>
  <c r="O23" i="36"/>
  <c r="P22" i="36"/>
  <c r="O22" i="36"/>
  <c r="P21" i="36"/>
  <c r="O21" i="36"/>
  <c r="P20" i="36"/>
  <c r="O20" i="36"/>
  <c r="P19" i="36"/>
  <c r="O19" i="36"/>
  <c r="P18" i="36"/>
  <c r="O18" i="36"/>
  <c r="P17" i="36"/>
  <c r="O17" i="36"/>
  <c r="O16" i="36"/>
  <c r="P15" i="36"/>
  <c r="O15" i="36"/>
  <c r="P14" i="36"/>
  <c r="O14" i="36"/>
  <c r="P13" i="36"/>
  <c r="O13" i="36"/>
  <c r="P48" i="32"/>
  <c r="O48" i="32"/>
  <c r="P47" i="32"/>
  <c r="O47" i="32"/>
  <c r="P46" i="32"/>
  <c r="O46" i="32"/>
  <c r="P45" i="32"/>
  <c r="O45" i="32"/>
  <c r="P44" i="32"/>
  <c r="O44" i="32"/>
  <c r="P43" i="32"/>
  <c r="O43" i="32"/>
  <c r="P42" i="32"/>
  <c r="O42" i="32"/>
  <c r="P41" i="32"/>
  <c r="O41" i="32"/>
  <c r="P40" i="32"/>
  <c r="O40" i="32"/>
  <c r="P39" i="32"/>
  <c r="O39" i="32"/>
  <c r="P38" i="32"/>
  <c r="O38" i="32"/>
  <c r="P37" i="32"/>
  <c r="O37" i="32"/>
  <c r="P36" i="32"/>
  <c r="O36" i="32"/>
  <c r="P35" i="32"/>
  <c r="O35" i="32"/>
  <c r="P34" i="32"/>
  <c r="O34" i="32"/>
  <c r="P33" i="32"/>
  <c r="O33" i="32"/>
  <c r="P32" i="32"/>
  <c r="O32" i="32"/>
  <c r="P31" i="32"/>
  <c r="O31" i="32"/>
  <c r="P30" i="32"/>
  <c r="O30" i="32"/>
  <c r="P29" i="32"/>
  <c r="O29" i="32"/>
  <c r="P28" i="32"/>
  <c r="O28" i="32"/>
  <c r="P27" i="32"/>
  <c r="O27" i="32"/>
  <c r="P26" i="32"/>
  <c r="O26" i="32"/>
  <c r="P25" i="32"/>
  <c r="O25" i="32"/>
  <c r="P24" i="32"/>
  <c r="O24" i="32"/>
  <c r="P23" i="32"/>
  <c r="O23" i="32"/>
  <c r="P22" i="32"/>
  <c r="O22" i="32"/>
  <c r="P21" i="32"/>
  <c r="O21" i="32"/>
  <c r="P20" i="32"/>
  <c r="O20" i="32"/>
  <c r="P19" i="32"/>
  <c r="O19" i="32"/>
  <c r="P18" i="32"/>
  <c r="O18" i="32"/>
  <c r="P17" i="32"/>
  <c r="O17" i="32"/>
  <c r="O16" i="32"/>
  <c r="P15" i="32"/>
  <c r="O15" i="32"/>
  <c r="P14" i="32"/>
  <c r="O14" i="32"/>
  <c r="P13" i="32"/>
  <c r="O13" i="32"/>
  <c r="P48" i="31"/>
  <c r="O48" i="31"/>
  <c r="P47" i="31"/>
  <c r="O47" i="31"/>
  <c r="P46" i="31"/>
  <c r="O46" i="31"/>
  <c r="P45" i="31"/>
  <c r="O45" i="31"/>
  <c r="P44" i="31"/>
  <c r="O44" i="31"/>
  <c r="P43" i="31"/>
  <c r="O43" i="31"/>
  <c r="P42" i="31"/>
  <c r="O42" i="31"/>
  <c r="P41" i="31"/>
  <c r="O41" i="31"/>
  <c r="P40" i="31"/>
  <c r="O40" i="31"/>
  <c r="P39" i="31"/>
  <c r="O39" i="31"/>
  <c r="P38" i="31"/>
  <c r="O38" i="31"/>
  <c r="P37" i="31"/>
  <c r="O37" i="31"/>
  <c r="P36" i="31"/>
  <c r="O36" i="31"/>
  <c r="P35" i="31"/>
  <c r="O35" i="31"/>
  <c r="P34" i="31"/>
  <c r="O34" i="31"/>
  <c r="P33" i="31"/>
  <c r="O33" i="31"/>
  <c r="P32" i="31"/>
  <c r="O32" i="31"/>
  <c r="P31" i="31"/>
  <c r="O31" i="31"/>
  <c r="P30" i="31"/>
  <c r="O30" i="31"/>
  <c r="P29" i="31"/>
  <c r="O29" i="31"/>
  <c r="P28" i="31"/>
  <c r="O28" i="31"/>
  <c r="P27" i="31"/>
  <c r="O27" i="31"/>
  <c r="P26" i="31"/>
  <c r="O26" i="31"/>
  <c r="P25" i="31"/>
  <c r="O25" i="31"/>
  <c r="P24" i="31"/>
  <c r="O24" i="31"/>
  <c r="P23" i="31"/>
  <c r="O23" i="31"/>
  <c r="P22" i="31"/>
  <c r="O22" i="31"/>
  <c r="P21" i="31"/>
  <c r="O21" i="31"/>
  <c r="P20" i="31"/>
  <c r="O20" i="31"/>
  <c r="P19" i="31"/>
  <c r="O19" i="31"/>
  <c r="P18" i="31"/>
  <c r="O18" i="31"/>
  <c r="P17" i="31"/>
  <c r="O17" i="31"/>
  <c r="O16" i="31"/>
  <c r="P15" i="31"/>
  <c r="O15" i="31"/>
  <c r="P14" i="31"/>
  <c r="O14" i="31"/>
  <c r="P13" i="31"/>
  <c r="O13" i="31"/>
  <c r="P48" i="30"/>
  <c r="O48" i="30"/>
  <c r="P47" i="30"/>
  <c r="O47" i="30"/>
  <c r="P46" i="30"/>
  <c r="O46" i="30"/>
  <c r="P45" i="30"/>
  <c r="O45" i="30"/>
  <c r="P44" i="30"/>
  <c r="O44" i="30"/>
  <c r="P43" i="30"/>
  <c r="O43" i="30"/>
  <c r="P42" i="30"/>
  <c r="O42" i="30"/>
  <c r="P41" i="30"/>
  <c r="O41" i="30"/>
  <c r="P40" i="30"/>
  <c r="O40" i="30"/>
  <c r="P39" i="30"/>
  <c r="O39" i="30"/>
  <c r="P38" i="30"/>
  <c r="O38" i="30"/>
  <c r="P37" i="30"/>
  <c r="O37" i="30"/>
  <c r="P36" i="30"/>
  <c r="O36" i="30"/>
  <c r="P35" i="30"/>
  <c r="O35" i="30"/>
  <c r="P34" i="30"/>
  <c r="O34" i="30"/>
  <c r="P33" i="30"/>
  <c r="O33" i="30"/>
  <c r="P32" i="30"/>
  <c r="O32" i="30"/>
  <c r="P31" i="30"/>
  <c r="O31" i="30"/>
  <c r="P30" i="30"/>
  <c r="O30" i="30"/>
  <c r="P29" i="30"/>
  <c r="O29" i="30"/>
  <c r="P28" i="30"/>
  <c r="O28" i="30"/>
  <c r="P27" i="30"/>
  <c r="O27" i="30"/>
  <c r="P26" i="30"/>
  <c r="O26" i="30"/>
  <c r="P25" i="30"/>
  <c r="O25" i="30"/>
  <c r="P24" i="30"/>
  <c r="O24" i="30"/>
  <c r="P23" i="30"/>
  <c r="O23" i="30"/>
  <c r="P22" i="30"/>
  <c r="O22" i="30"/>
  <c r="P21" i="30"/>
  <c r="O21" i="30"/>
  <c r="P20" i="30"/>
  <c r="O20" i="30"/>
  <c r="P19" i="30"/>
  <c r="O19" i="30"/>
  <c r="P18" i="30"/>
  <c r="O18" i="30"/>
  <c r="P17" i="30"/>
  <c r="O17" i="30"/>
  <c r="O16" i="30"/>
  <c r="P15" i="30"/>
  <c r="O15" i="30"/>
  <c r="P14" i="30"/>
  <c r="O14" i="30"/>
  <c r="P13" i="30"/>
  <c r="O13" i="30"/>
  <c r="P48" i="29"/>
  <c r="O48" i="29"/>
  <c r="P47" i="29"/>
  <c r="O47" i="29"/>
  <c r="P46" i="29"/>
  <c r="O46" i="29"/>
  <c r="P45" i="29"/>
  <c r="O45" i="29"/>
  <c r="P44" i="29"/>
  <c r="O44" i="29"/>
  <c r="P43" i="29"/>
  <c r="O43" i="29"/>
  <c r="P42" i="29"/>
  <c r="O42" i="29"/>
  <c r="P41" i="29"/>
  <c r="O41" i="29"/>
  <c r="P40" i="29"/>
  <c r="O40" i="29"/>
  <c r="P39" i="29"/>
  <c r="O39" i="29"/>
  <c r="P38" i="29"/>
  <c r="O38" i="29"/>
  <c r="P37" i="29"/>
  <c r="O37" i="29"/>
  <c r="P36" i="29"/>
  <c r="O36" i="29"/>
  <c r="P35" i="29"/>
  <c r="O35" i="29"/>
  <c r="P34" i="29"/>
  <c r="O34" i="29"/>
  <c r="P33" i="29"/>
  <c r="O33" i="29"/>
  <c r="P32" i="29"/>
  <c r="O32" i="29"/>
  <c r="P31" i="29"/>
  <c r="O31" i="29"/>
  <c r="P30" i="29"/>
  <c r="O30" i="29"/>
  <c r="P29" i="29"/>
  <c r="O29" i="29"/>
  <c r="P28" i="29"/>
  <c r="O28" i="29"/>
  <c r="P27" i="29"/>
  <c r="O27" i="29"/>
  <c r="P26" i="29"/>
  <c r="O26" i="29"/>
  <c r="P25" i="29"/>
  <c r="O25" i="29"/>
  <c r="P24" i="29"/>
  <c r="O24" i="29"/>
  <c r="P23" i="29"/>
  <c r="O23" i="29"/>
  <c r="P22" i="29"/>
  <c r="O22" i="29"/>
  <c r="P21" i="29"/>
  <c r="O21" i="29"/>
  <c r="P20" i="29"/>
  <c r="O20" i="29"/>
  <c r="P19" i="29"/>
  <c r="O19" i="29"/>
  <c r="P18" i="29"/>
  <c r="O18" i="29"/>
  <c r="P17" i="29"/>
  <c r="O17" i="29"/>
  <c r="O16" i="29"/>
  <c r="P15" i="29"/>
  <c r="O15" i="29"/>
  <c r="P14" i="29"/>
  <c r="O14" i="29"/>
  <c r="P13" i="29"/>
  <c r="O13" i="29"/>
  <c r="P48" i="34"/>
  <c r="O48" i="34"/>
  <c r="P47" i="34"/>
  <c r="O47" i="34"/>
  <c r="P46" i="34"/>
  <c r="O46" i="34"/>
  <c r="P45" i="34"/>
  <c r="O45" i="34"/>
  <c r="P44" i="34"/>
  <c r="O44" i="34"/>
  <c r="P43" i="34"/>
  <c r="O43" i="34"/>
  <c r="P42" i="34"/>
  <c r="O42" i="34"/>
  <c r="P41" i="34"/>
  <c r="O41" i="34"/>
  <c r="P40" i="34"/>
  <c r="O40" i="34"/>
  <c r="P39" i="34"/>
  <c r="O39" i="34"/>
  <c r="P38" i="34"/>
  <c r="O38" i="34"/>
  <c r="P37" i="34"/>
  <c r="O37" i="34"/>
  <c r="P36" i="34"/>
  <c r="O36" i="34"/>
  <c r="P35" i="34"/>
  <c r="O35" i="34"/>
  <c r="P34" i="34"/>
  <c r="O34" i="34"/>
  <c r="P33" i="34"/>
  <c r="O33" i="34"/>
  <c r="P32" i="34"/>
  <c r="O32" i="34"/>
  <c r="P31" i="34"/>
  <c r="O31" i="34"/>
  <c r="P30" i="34"/>
  <c r="O30" i="34"/>
  <c r="P29" i="34"/>
  <c r="O29" i="34"/>
  <c r="P28" i="34"/>
  <c r="O28" i="34"/>
  <c r="P27" i="34"/>
  <c r="O27" i="34"/>
  <c r="P26" i="34"/>
  <c r="O26" i="34"/>
  <c r="P25" i="34"/>
  <c r="O25" i="34"/>
  <c r="P24" i="34"/>
  <c r="O24" i="34"/>
  <c r="P23" i="34"/>
  <c r="O23" i="34"/>
  <c r="P22" i="34"/>
  <c r="O22" i="34"/>
  <c r="P21" i="34"/>
  <c r="O21" i="34"/>
  <c r="P20" i="34"/>
  <c r="O20" i="34"/>
  <c r="P19" i="34"/>
  <c r="O19" i="34"/>
  <c r="P18" i="34"/>
  <c r="O18" i="34"/>
  <c r="P17" i="34"/>
  <c r="O17" i="34"/>
  <c r="O16" i="34"/>
  <c r="P15" i="34"/>
  <c r="O15" i="34"/>
  <c r="P14" i="34"/>
  <c r="O14" i="34"/>
  <c r="P13" i="34"/>
  <c r="O13" i="34"/>
  <c r="P48" i="28"/>
  <c r="O48" i="28"/>
  <c r="P47" i="28"/>
  <c r="O47" i="28"/>
  <c r="P46" i="28"/>
  <c r="O46" i="28"/>
  <c r="P45" i="28"/>
  <c r="O45" i="28"/>
  <c r="P44" i="28"/>
  <c r="O44" i="28"/>
  <c r="P43" i="28"/>
  <c r="O43" i="28"/>
  <c r="P42" i="28"/>
  <c r="O42" i="28"/>
  <c r="P41" i="28"/>
  <c r="O41" i="28"/>
  <c r="P40" i="28"/>
  <c r="O40" i="28"/>
  <c r="P39" i="28"/>
  <c r="O39" i="28"/>
  <c r="P38" i="28"/>
  <c r="O38" i="28"/>
  <c r="P37" i="28"/>
  <c r="O37" i="28"/>
  <c r="P36" i="28"/>
  <c r="O36" i="28"/>
  <c r="P35" i="28"/>
  <c r="O35" i="28"/>
  <c r="P34" i="28"/>
  <c r="O34" i="28"/>
  <c r="P33" i="28"/>
  <c r="O33" i="28"/>
  <c r="P32" i="28"/>
  <c r="O32" i="28"/>
  <c r="P31" i="28"/>
  <c r="O31" i="28"/>
  <c r="P30" i="28"/>
  <c r="O30" i="28"/>
  <c r="P29" i="28"/>
  <c r="O29" i="28"/>
  <c r="P28" i="28"/>
  <c r="O28" i="28"/>
  <c r="P27" i="28"/>
  <c r="O27" i="28"/>
  <c r="P26" i="28"/>
  <c r="O26" i="28"/>
  <c r="P25" i="28"/>
  <c r="O25" i="28"/>
  <c r="P24" i="28"/>
  <c r="O24" i="28"/>
  <c r="P23" i="28"/>
  <c r="O23" i="28"/>
  <c r="P22" i="28"/>
  <c r="O22" i="28"/>
  <c r="P21" i="28"/>
  <c r="O21" i="28"/>
  <c r="P20" i="28"/>
  <c r="O20" i="28"/>
  <c r="P19" i="28"/>
  <c r="O19" i="28"/>
  <c r="P18" i="28"/>
  <c r="O18" i="28"/>
  <c r="P17" i="28"/>
  <c r="O17" i="28"/>
  <c r="O16" i="28"/>
  <c r="P15" i="28"/>
  <c r="O15" i="28"/>
  <c r="P14" i="28"/>
  <c r="O14" i="28"/>
  <c r="P13" i="28"/>
  <c r="O13" i="28"/>
  <c r="P48" i="27"/>
  <c r="O48" i="27"/>
  <c r="P47" i="27"/>
  <c r="O47" i="27"/>
  <c r="P46" i="27"/>
  <c r="O46" i="27"/>
  <c r="P45" i="27"/>
  <c r="O45" i="27"/>
  <c r="P44" i="27"/>
  <c r="O44" i="27"/>
  <c r="P43" i="27"/>
  <c r="O43" i="27"/>
  <c r="P42" i="27"/>
  <c r="O42" i="27"/>
  <c r="P41" i="27"/>
  <c r="O41" i="27"/>
  <c r="P40" i="27"/>
  <c r="O40" i="27"/>
  <c r="P39" i="27"/>
  <c r="O39" i="27"/>
  <c r="P38" i="27"/>
  <c r="O38" i="27"/>
  <c r="P37" i="27"/>
  <c r="O37" i="27"/>
  <c r="P36" i="27"/>
  <c r="O36" i="27"/>
  <c r="P35" i="27"/>
  <c r="O35" i="27"/>
  <c r="P34" i="27"/>
  <c r="O34" i="27"/>
  <c r="P33" i="27"/>
  <c r="O33" i="27"/>
  <c r="P32" i="27"/>
  <c r="O32" i="27"/>
  <c r="P31" i="27"/>
  <c r="O31" i="27"/>
  <c r="P30" i="27"/>
  <c r="O30" i="27"/>
  <c r="P29" i="27"/>
  <c r="O29" i="27"/>
  <c r="P28" i="27"/>
  <c r="O28" i="27"/>
  <c r="P27" i="27"/>
  <c r="O27" i="27"/>
  <c r="P26" i="27"/>
  <c r="O26" i="27"/>
  <c r="P25" i="27"/>
  <c r="O25" i="27"/>
  <c r="P24" i="27"/>
  <c r="O24" i="27"/>
  <c r="P23" i="27"/>
  <c r="O23" i="27"/>
  <c r="P22" i="27"/>
  <c r="O22" i="27"/>
  <c r="P21" i="27"/>
  <c r="O21" i="27"/>
  <c r="P20" i="27"/>
  <c r="O20" i="27"/>
  <c r="P19" i="27"/>
  <c r="O19" i="27"/>
  <c r="P18" i="27"/>
  <c r="O18" i="27"/>
  <c r="P17" i="27"/>
  <c r="O17" i="27"/>
  <c r="O16" i="27"/>
  <c r="P15" i="27"/>
  <c r="O15" i="27"/>
  <c r="P14" i="27"/>
  <c r="O14" i="27"/>
  <c r="P13" i="27"/>
  <c r="O13" i="27"/>
  <c r="P48" i="26"/>
  <c r="O48" i="26"/>
  <c r="P47" i="26"/>
  <c r="O47" i="26"/>
  <c r="P46" i="26"/>
  <c r="O46" i="26"/>
  <c r="P45" i="26"/>
  <c r="O45" i="26"/>
  <c r="P44" i="26"/>
  <c r="O44" i="26"/>
  <c r="P43" i="26"/>
  <c r="O43" i="26"/>
  <c r="P42" i="26"/>
  <c r="O42" i="26"/>
  <c r="P41" i="26"/>
  <c r="O41" i="26"/>
  <c r="P40" i="26"/>
  <c r="O40" i="26"/>
  <c r="P39" i="26"/>
  <c r="O39" i="26"/>
  <c r="P38" i="26"/>
  <c r="O38" i="26"/>
  <c r="P37" i="26"/>
  <c r="O37" i="26"/>
  <c r="P36" i="26"/>
  <c r="O36" i="26"/>
  <c r="P35" i="26"/>
  <c r="O35" i="26"/>
  <c r="P34" i="26"/>
  <c r="O34" i="26"/>
  <c r="P33" i="26"/>
  <c r="O33" i="26"/>
  <c r="P32" i="26"/>
  <c r="O32" i="26"/>
  <c r="P31" i="26"/>
  <c r="O31" i="26"/>
  <c r="P30" i="26"/>
  <c r="O30" i="26"/>
  <c r="P29" i="26"/>
  <c r="O29" i="26"/>
  <c r="P28" i="26"/>
  <c r="O28" i="26"/>
  <c r="P27" i="26"/>
  <c r="O27" i="26"/>
  <c r="P26" i="26"/>
  <c r="O26" i="26"/>
  <c r="P25" i="26"/>
  <c r="O25" i="26"/>
  <c r="P24" i="26"/>
  <c r="O24" i="26"/>
  <c r="P23" i="26"/>
  <c r="O23" i="26"/>
  <c r="P22" i="26"/>
  <c r="O22" i="26"/>
  <c r="P21" i="26"/>
  <c r="O21" i="26"/>
  <c r="P20" i="26"/>
  <c r="O20" i="26"/>
  <c r="P19" i="26"/>
  <c r="O19" i="26"/>
  <c r="P18" i="26"/>
  <c r="O18" i="26"/>
  <c r="P17" i="26"/>
  <c r="O17" i="26"/>
  <c r="O16" i="26"/>
  <c r="P15" i="26"/>
  <c r="O15" i="26"/>
  <c r="P14" i="26"/>
  <c r="O14" i="26"/>
  <c r="P13" i="26"/>
  <c r="O13" i="26"/>
  <c r="P48" i="25"/>
  <c r="O48" i="25"/>
  <c r="P47" i="25"/>
  <c r="O47" i="25"/>
  <c r="P46" i="25"/>
  <c r="O46" i="25"/>
  <c r="P45" i="25"/>
  <c r="O45" i="25"/>
  <c r="P44" i="25"/>
  <c r="O44" i="25"/>
  <c r="P43" i="25"/>
  <c r="O43" i="25"/>
  <c r="P42" i="25"/>
  <c r="O42" i="25"/>
  <c r="P41" i="25"/>
  <c r="O41" i="25"/>
  <c r="P40" i="25"/>
  <c r="O40" i="25"/>
  <c r="P39" i="25"/>
  <c r="O39" i="25"/>
  <c r="P38" i="25"/>
  <c r="O38" i="25"/>
  <c r="P37" i="25"/>
  <c r="O37" i="25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P24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O16" i="25"/>
  <c r="P15" i="25"/>
  <c r="O15" i="25"/>
  <c r="P14" i="25"/>
  <c r="O14" i="25"/>
  <c r="P13" i="25"/>
  <c r="O13" i="25"/>
  <c r="P48" i="24"/>
  <c r="O48" i="24"/>
  <c r="P47" i="24"/>
  <c r="O47" i="24"/>
  <c r="P46" i="24"/>
  <c r="O46" i="24"/>
  <c r="P45" i="24"/>
  <c r="O45" i="24"/>
  <c r="P44" i="24"/>
  <c r="O44" i="24"/>
  <c r="P43" i="24"/>
  <c r="O43" i="24"/>
  <c r="P42" i="24"/>
  <c r="O42" i="24"/>
  <c r="P41" i="24"/>
  <c r="O41" i="24"/>
  <c r="P40" i="24"/>
  <c r="O40" i="24"/>
  <c r="P39" i="24"/>
  <c r="O39" i="24"/>
  <c r="P38" i="24"/>
  <c r="O38" i="24"/>
  <c r="P37" i="24"/>
  <c r="O37" i="24"/>
  <c r="P36" i="24"/>
  <c r="O36" i="24"/>
  <c r="P35" i="24"/>
  <c r="O35" i="24"/>
  <c r="P34" i="24"/>
  <c r="O34" i="24"/>
  <c r="P33" i="24"/>
  <c r="O33" i="24"/>
  <c r="P32" i="24"/>
  <c r="O32" i="24"/>
  <c r="P31" i="24"/>
  <c r="O31" i="24"/>
  <c r="P30" i="24"/>
  <c r="O30" i="24"/>
  <c r="P29" i="24"/>
  <c r="O29" i="24"/>
  <c r="P28" i="24"/>
  <c r="O28" i="24"/>
  <c r="P27" i="24"/>
  <c r="O27" i="24"/>
  <c r="P26" i="24"/>
  <c r="O26" i="24"/>
  <c r="P25" i="24"/>
  <c r="O25" i="24"/>
  <c r="P24" i="24"/>
  <c r="O24" i="24"/>
  <c r="P23" i="24"/>
  <c r="O23" i="24"/>
  <c r="P22" i="24"/>
  <c r="O22" i="24"/>
  <c r="P21" i="24"/>
  <c r="O21" i="24"/>
  <c r="P20" i="24"/>
  <c r="O20" i="24"/>
  <c r="P19" i="24"/>
  <c r="O19" i="24"/>
  <c r="P18" i="24"/>
  <c r="O18" i="24"/>
  <c r="P17" i="24"/>
  <c r="O17" i="24"/>
  <c r="O16" i="24"/>
  <c r="P15" i="24"/>
  <c r="O15" i="24"/>
  <c r="P14" i="24"/>
  <c r="O14" i="24"/>
  <c r="P13" i="24"/>
  <c r="O13" i="24"/>
  <c r="P48" i="23"/>
  <c r="O48" i="23"/>
  <c r="P47" i="23"/>
  <c r="O47" i="23"/>
  <c r="P46" i="23"/>
  <c r="O46" i="23"/>
  <c r="P45" i="23"/>
  <c r="O45" i="23"/>
  <c r="P44" i="23"/>
  <c r="O44" i="23"/>
  <c r="P43" i="23"/>
  <c r="O43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P26" i="23"/>
  <c r="O26" i="23"/>
  <c r="P25" i="23"/>
  <c r="O25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O16" i="23"/>
  <c r="P15" i="23"/>
  <c r="O15" i="23"/>
  <c r="P14" i="23"/>
  <c r="O14" i="23"/>
  <c r="P13" i="23"/>
  <c r="O13" i="23"/>
  <c r="P48" i="22"/>
  <c r="O48" i="22"/>
  <c r="P47" i="22"/>
  <c r="O47" i="22"/>
  <c r="P46" i="22"/>
  <c r="O46" i="22"/>
  <c r="P45" i="22"/>
  <c r="O45" i="22"/>
  <c r="P44" i="22"/>
  <c r="O44" i="22"/>
  <c r="P43" i="22"/>
  <c r="O43" i="22"/>
  <c r="P42" i="22"/>
  <c r="O42" i="22"/>
  <c r="P41" i="22"/>
  <c r="O41" i="22"/>
  <c r="P40" i="22"/>
  <c r="O40" i="22"/>
  <c r="P39" i="22"/>
  <c r="O39" i="22"/>
  <c r="P38" i="22"/>
  <c r="O38" i="22"/>
  <c r="P37" i="22"/>
  <c r="O37" i="22"/>
  <c r="P36" i="22"/>
  <c r="O36" i="22"/>
  <c r="P35" i="22"/>
  <c r="O35" i="22"/>
  <c r="P34" i="22"/>
  <c r="O34" i="22"/>
  <c r="P33" i="22"/>
  <c r="O33" i="22"/>
  <c r="P32" i="22"/>
  <c r="O32" i="22"/>
  <c r="P31" i="22"/>
  <c r="O31" i="22"/>
  <c r="P30" i="22"/>
  <c r="O30" i="22"/>
  <c r="P29" i="22"/>
  <c r="O29" i="22"/>
  <c r="P28" i="22"/>
  <c r="O28" i="22"/>
  <c r="P27" i="22"/>
  <c r="O27" i="22"/>
  <c r="P26" i="22"/>
  <c r="O26" i="22"/>
  <c r="P25" i="22"/>
  <c r="O25" i="22"/>
  <c r="P24" i="22"/>
  <c r="O24" i="22"/>
  <c r="P23" i="22"/>
  <c r="O23" i="22"/>
  <c r="P22" i="22"/>
  <c r="O22" i="22"/>
  <c r="P21" i="22"/>
  <c r="O21" i="22"/>
  <c r="P20" i="22"/>
  <c r="O20" i="22"/>
  <c r="P19" i="22"/>
  <c r="O19" i="22"/>
  <c r="P18" i="22"/>
  <c r="O18" i="22"/>
  <c r="P17" i="22"/>
  <c r="O17" i="22"/>
  <c r="O16" i="22"/>
  <c r="C16" i="22"/>
  <c r="D16" i="22" s="1"/>
  <c r="P15" i="22"/>
  <c r="O15" i="22"/>
  <c r="P14" i="22"/>
  <c r="O14" i="22"/>
  <c r="P13" i="22"/>
  <c r="O13" i="22"/>
  <c r="P48" i="21"/>
  <c r="O48" i="21"/>
  <c r="P47" i="21"/>
  <c r="O47" i="21"/>
  <c r="P46" i="21"/>
  <c r="O46" i="21"/>
  <c r="P45" i="21"/>
  <c r="O45" i="21"/>
  <c r="P44" i="21"/>
  <c r="O44" i="21"/>
  <c r="P43" i="21"/>
  <c r="O43" i="21"/>
  <c r="P42" i="21"/>
  <c r="O42" i="21"/>
  <c r="P41" i="21"/>
  <c r="O41" i="21"/>
  <c r="P40" i="21"/>
  <c r="O40" i="21"/>
  <c r="P39" i="21"/>
  <c r="O39" i="21"/>
  <c r="P38" i="21"/>
  <c r="O38" i="21"/>
  <c r="P37" i="21"/>
  <c r="O37" i="21"/>
  <c r="P36" i="21"/>
  <c r="O36" i="21"/>
  <c r="P35" i="21"/>
  <c r="O35" i="21"/>
  <c r="P34" i="21"/>
  <c r="O34" i="21"/>
  <c r="P33" i="21"/>
  <c r="O33" i="21"/>
  <c r="P32" i="21"/>
  <c r="O32" i="21"/>
  <c r="P31" i="21"/>
  <c r="O31" i="21"/>
  <c r="P30" i="21"/>
  <c r="O30" i="21"/>
  <c r="P29" i="21"/>
  <c r="O29" i="21"/>
  <c r="P28" i="21"/>
  <c r="O28" i="21"/>
  <c r="P27" i="21"/>
  <c r="O27" i="21"/>
  <c r="P26" i="21"/>
  <c r="O26" i="21"/>
  <c r="P25" i="21"/>
  <c r="O25" i="21"/>
  <c r="P24" i="21"/>
  <c r="O24" i="21"/>
  <c r="P23" i="21"/>
  <c r="O23" i="21"/>
  <c r="P22" i="21"/>
  <c r="O22" i="21"/>
  <c r="P21" i="21"/>
  <c r="O21" i="21"/>
  <c r="P20" i="21"/>
  <c r="O20" i="21"/>
  <c r="P19" i="21"/>
  <c r="O19" i="21"/>
  <c r="P18" i="21"/>
  <c r="O18" i="21"/>
  <c r="P17" i="21"/>
  <c r="O17" i="21"/>
  <c r="O16" i="21"/>
  <c r="C16" i="21"/>
  <c r="D16" i="21" s="1"/>
  <c r="E16" i="21" s="1"/>
  <c r="F16" i="21" s="1"/>
  <c r="G16" i="21" s="1"/>
  <c r="H16" i="21" s="1"/>
  <c r="I16" i="21" s="1"/>
  <c r="J16" i="21" s="1"/>
  <c r="K16" i="21" s="1"/>
  <c r="L16" i="21" s="1"/>
  <c r="M16" i="21" s="1"/>
  <c r="P15" i="21"/>
  <c r="O15" i="21"/>
  <c r="P14" i="21"/>
  <c r="O14" i="21"/>
  <c r="P13" i="21"/>
  <c r="O13" i="21"/>
  <c r="P48" i="20"/>
  <c r="O48" i="20"/>
  <c r="P47" i="20"/>
  <c r="O47" i="20"/>
  <c r="P46" i="20"/>
  <c r="O46" i="20"/>
  <c r="P45" i="20"/>
  <c r="O45" i="20"/>
  <c r="P44" i="20"/>
  <c r="O44" i="20"/>
  <c r="P43" i="20"/>
  <c r="O43" i="20"/>
  <c r="P42" i="20"/>
  <c r="O42" i="20"/>
  <c r="P41" i="20"/>
  <c r="O41" i="20"/>
  <c r="P40" i="20"/>
  <c r="O40" i="20"/>
  <c r="P39" i="20"/>
  <c r="O39" i="20"/>
  <c r="P38" i="20"/>
  <c r="O38" i="20"/>
  <c r="P37" i="20"/>
  <c r="O37" i="20"/>
  <c r="P36" i="20"/>
  <c r="O36" i="20"/>
  <c r="P35" i="20"/>
  <c r="O35" i="20"/>
  <c r="P34" i="20"/>
  <c r="O34" i="20"/>
  <c r="P33" i="20"/>
  <c r="O33" i="20"/>
  <c r="P32" i="20"/>
  <c r="O32" i="20"/>
  <c r="P31" i="20"/>
  <c r="O31" i="20"/>
  <c r="P30" i="20"/>
  <c r="O30" i="20"/>
  <c r="P29" i="20"/>
  <c r="O29" i="20"/>
  <c r="P28" i="20"/>
  <c r="O28" i="20"/>
  <c r="P27" i="20"/>
  <c r="O27" i="20"/>
  <c r="P26" i="20"/>
  <c r="O26" i="20"/>
  <c r="P25" i="20"/>
  <c r="O25" i="20"/>
  <c r="P24" i="20"/>
  <c r="O24" i="20"/>
  <c r="P23" i="20"/>
  <c r="O23" i="20"/>
  <c r="P22" i="20"/>
  <c r="O22" i="20"/>
  <c r="P21" i="20"/>
  <c r="O21" i="20"/>
  <c r="P20" i="20"/>
  <c r="O20" i="20"/>
  <c r="P19" i="20"/>
  <c r="O19" i="20"/>
  <c r="P18" i="20"/>
  <c r="O18" i="20"/>
  <c r="P17" i="20"/>
  <c r="O17" i="20"/>
  <c r="O16" i="20"/>
  <c r="D16" i="20"/>
  <c r="E16" i="20" s="1"/>
  <c r="F16" i="20" s="1"/>
  <c r="G16" i="20" s="1"/>
  <c r="H16" i="20" s="1"/>
  <c r="I16" i="20" s="1"/>
  <c r="J16" i="20" s="1"/>
  <c r="K16" i="20" s="1"/>
  <c r="L16" i="20" s="1"/>
  <c r="M16" i="20" s="1"/>
  <c r="C16" i="20"/>
  <c r="P15" i="20"/>
  <c r="O15" i="20"/>
  <c r="P14" i="20"/>
  <c r="O14" i="20"/>
  <c r="P13" i="20"/>
  <c r="O13" i="20"/>
  <c r="P48" i="33"/>
  <c r="O48" i="33"/>
  <c r="P47" i="33"/>
  <c r="O47" i="33"/>
  <c r="P46" i="33"/>
  <c r="O46" i="33"/>
  <c r="P45" i="33"/>
  <c r="O45" i="33"/>
  <c r="P44" i="33"/>
  <c r="O44" i="33"/>
  <c r="P43" i="33"/>
  <c r="O43" i="33"/>
  <c r="P42" i="33"/>
  <c r="O42" i="33"/>
  <c r="P41" i="33"/>
  <c r="O41" i="33"/>
  <c r="P40" i="33"/>
  <c r="O40" i="33"/>
  <c r="P39" i="33"/>
  <c r="O39" i="33"/>
  <c r="P38" i="33"/>
  <c r="O38" i="33"/>
  <c r="P37" i="33"/>
  <c r="O37" i="33"/>
  <c r="P36" i="33"/>
  <c r="O36" i="33"/>
  <c r="P35" i="33"/>
  <c r="O35" i="33"/>
  <c r="P34" i="33"/>
  <c r="O34" i="33"/>
  <c r="P33" i="33"/>
  <c r="O33" i="33"/>
  <c r="P32" i="33"/>
  <c r="O32" i="33"/>
  <c r="P31" i="33"/>
  <c r="O31" i="33"/>
  <c r="P30" i="33"/>
  <c r="O30" i="33"/>
  <c r="P29" i="33"/>
  <c r="O29" i="33"/>
  <c r="P28" i="33"/>
  <c r="O28" i="33"/>
  <c r="P27" i="33"/>
  <c r="O27" i="33"/>
  <c r="P26" i="33"/>
  <c r="O26" i="33"/>
  <c r="P25" i="33"/>
  <c r="O25" i="33"/>
  <c r="P24" i="33"/>
  <c r="O24" i="33"/>
  <c r="P23" i="33"/>
  <c r="O23" i="33"/>
  <c r="P22" i="33"/>
  <c r="O22" i="33"/>
  <c r="P21" i="33"/>
  <c r="O21" i="33"/>
  <c r="P20" i="33"/>
  <c r="O20" i="33"/>
  <c r="P19" i="33"/>
  <c r="O19" i="33"/>
  <c r="P18" i="33"/>
  <c r="O18" i="33"/>
  <c r="P17" i="33"/>
  <c r="O17" i="33"/>
  <c r="O16" i="33"/>
  <c r="C16" i="33"/>
  <c r="D16" i="33" s="1"/>
  <c r="E16" i="33" s="1"/>
  <c r="F16" i="33" s="1"/>
  <c r="G16" i="33" s="1"/>
  <c r="H16" i="33" s="1"/>
  <c r="I16" i="33" s="1"/>
  <c r="J16" i="33" s="1"/>
  <c r="K16" i="33" s="1"/>
  <c r="L16" i="33" s="1"/>
  <c r="M16" i="33" s="1"/>
  <c r="P15" i="33"/>
  <c r="O15" i="33"/>
  <c r="P14" i="33"/>
  <c r="O14" i="33"/>
  <c r="P13" i="33"/>
  <c r="O13" i="33"/>
  <c r="P48" i="19"/>
  <c r="O48" i="19"/>
  <c r="P47" i="19"/>
  <c r="O47" i="19"/>
  <c r="P46" i="19"/>
  <c r="O46" i="19"/>
  <c r="P45" i="19"/>
  <c r="O45" i="19"/>
  <c r="P44" i="19"/>
  <c r="O44" i="19"/>
  <c r="P43" i="19"/>
  <c r="O43" i="19"/>
  <c r="P42" i="19"/>
  <c r="O42" i="19"/>
  <c r="P41" i="19"/>
  <c r="O41" i="19"/>
  <c r="P40" i="19"/>
  <c r="O40" i="19"/>
  <c r="P39" i="19"/>
  <c r="O39" i="19"/>
  <c r="P38" i="19"/>
  <c r="O38" i="19"/>
  <c r="P37" i="19"/>
  <c r="O37" i="19"/>
  <c r="P36" i="19"/>
  <c r="O36" i="19"/>
  <c r="P35" i="19"/>
  <c r="O35" i="19"/>
  <c r="P34" i="19"/>
  <c r="O34" i="19"/>
  <c r="P33" i="19"/>
  <c r="O33" i="19"/>
  <c r="P32" i="19"/>
  <c r="O32" i="19"/>
  <c r="P31" i="19"/>
  <c r="O31" i="19"/>
  <c r="P30" i="19"/>
  <c r="O30" i="19"/>
  <c r="P29" i="19"/>
  <c r="O29" i="19"/>
  <c r="P28" i="19"/>
  <c r="O28" i="19"/>
  <c r="P27" i="19"/>
  <c r="O27" i="19"/>
  <c r="P26" i="19"/>
  <c r="O26" i="19"/>
  <c r="P25" i="19"/>
  <c r="O25" i="19"/>
  <c r="P24" i="19"/>
  <c r="O24" i="19"/>
  <c r="P23" i="19"/>
  <c r="O23" i="19"/>
  <c r="P22" i="19"/>
  <c r="O22" i="19"/>
  <c r="P21" i="19"/>
  <c r="O21" i="19"/>
  <c r="P20" i="19"/>
  <c r="O20" i="19"/>
  <c r="P19" i="19"/>
  <c r="O19" i="19"/>
  <c r="P18" i="19"/>
  <c r="O18" i="19"/>
  <c r="P17" i="19"/>
  <c r="O17" i="19"/>
  <c r="O16" i="19"/>
  <c r="C16" i="19"/>
  <c r="D16" i="19" s="1"/>
  <c r="E16" i="19" s="1"/>
  <c r="F16" i="19" s="1"/>
  <c r="G16" i="19" s="1"/>
  <c r="H16" i="19" s="1"/>
  <c r="I16" i="19" s="1"/>
  <c r="J16" i="19" s="1"/>
  <c r="K16" i="19" s="1"/>
  <c r="L16" i="19" s="1"/>
  <c r="M16" i="19" s="1"/>
  <c r="P15" i="19"/>
  <c r="O15" i="19"/>
  <c r="P14" i="19"/>
  <c r="O14" i="19"/>
  <c r="P13" i="19"/>
  <c r="O13" i="19"/>
  <c r="P16" i="20" l="1"/>
  <c r="P16" i="23"/>
  <c r="P16" i="37"/>
  <c r="P16" i="32"/>
  <c r="P16" i="31"/>
  <c r="P16" i="30"/>
  <c r="P16" i="29"/>
  <c r="P16" i="27"/>
  <c r="P16" i="26"/>
  <c r="P16" i="25"/>
  <c r="P16" i="22"/>
  <c r="P16" i="21"/>
  <c r="P16" i="33"/>
  <c r="P16" i="19"/>
  <c r="P16" i="36" l="1"/>
  <c r="P16" i="34"/>
  <c r="O11" i="35" s="1"/>
  <c r="P16" i="28"/>
  <c r="P16" i="24"/>
  <c r="B3" i="35"/>
  <c r="B4" i="35"/>
  <c r="B5" i="35"/>
  <c r="F9" i="35"/>
  <c r="G9" i="35"/>
  <c r="H9" i="35"/>
  <c r="J11" i="35"/>
  <c r="K11" i="35"/>
  <c r="S11" i="35"/>
  <c r="O12" i="35"/>
  <c r="P12" i="35"/>
  <c r="Q12" i="35"/>
  <c r="R12" i="35"/>
  <c r="U12" i="35"/>
  <c r="I13" i="35"/>
  <c r="K13" i="35"/>
  <c r="L13" i="35"/>
  <c r="N13" i="35"/>
  <c r="R13" i="35"/>
  <c r="S13" i="35"/>
  <c r="T13" i="35"/>
  <c r="G14" i="35"/>
  <c r="H14" i="35"/>
  <c r="N14" i="35"/>
  <c r="O14" i="35"/>
  <c r="P14" i="35"/>
  <c r="Q14" i="35"/>
  <c r="S14" i="35"/>
  <c r="U14" i="35"/>
  <c r="H15" i="35"/>
  <c r="I15" i="35"/>
  <c r="L15" i="35"/>
  <c r="H16" i="35"/>
  <c r="M16" i="35"/>
  <c r="N16" i="35"/>
  <c r="O16" i="35"/>
  <c r="Q16" i="35"/>
  <c r="U16" i="35"/>
  <c r="H17" i="35"/>
  <c r="I17" i="35"/>
  <c r="J17" i="35"/>
  <c r="K17" i="35"/>
  <c r="L17" i="35"/>
  <c r="N17" i="35"/>
  <c r="P17" i="35"/>
  <c r="S17" i="35"/>
  <c r="G18" i="35"/>
  <c r="M18" i="35"/>
  <c r="N18" i="35"/>
  <c r="O18" i="35"/>
  <c r="U18" i="35"/>
  <c r="H19" i="35"/>
  <c r="I19" i="35"/>
  <c r="J19" i="35"/>
  <c r="L19" i="35"/>
  <c r="P19" i="35"/>
  <c r="S19" i="35"/>
  <c r="T19" i="35"/>
  <c r="N20" i="35"/>
  <c r="O20" i="35"/>
  <c r="R20" i="35"/>
  <c r="U20" i="35"/>
  <c r="H21" i="35"/>
  <c r="I21" i="35"/>
  <c r="N21" i="35"/>
  <c r="O21" i="35"/>
  <c r="R21" i="35"/>
  <c r="T21" i="35"/>
  <c r="G22" i="35"/>
  <c r="O22" i="35"/>
  <c r="U22" i="35"/>
  <c r="H23" i="35"/>
  <c r="I23" i="35"/>
  <c r="J23" i="35"/>
  <c r="K23" i="35"/>
  <c r="G24" i="35"/>
  <c r="H25" i="35"/>
  <c r="I25" i="35"/>
  <c r="K25" i="35"/>
  <c r="L25" i="35"/>
  <c r="O25" i="35"/>
  <c r="R25" i="35"/>
  <c r="S25" i="35"/>
  <c r="H26" i="35"/>
  <c r="N26" i="35"/>
  <c r="Q26" i="35"/>
  <c r="G27" i="35"/>
  <c r="H27" i="35"/>
  <c r="J27" i="35"/>
  <c r="L27" i="35"/>
  <c r="O27" i="35"/>
  <c r="P27" i="35"/>
  <c r="S27" i="35"/>
  <c r="T27" i="35"/>
  <c r="G28" i="35"/>
  <c r="N28" i="35"/>
  <c r="P28" i="35"/>
  <c r="Q28" i="35"/>
  <c r="U28" i="35"/>
  <c r="H29" i="35"/>
  <c r="P29" i="35"/>
  <c r="R29" i="35"/>
  <c r="S29" i="35"/>
  <c r="T29" i="35"/>
  <c r="M30" i="35"/>
  <c r="N30" i="35"/>
  <c r="O30" i="35"/>
  <c r="P30" i="35"/>
  <c r="Q30" i="35"/>
  <c r="R30" i="35"/>
  <c r="U30" i="35"/>
  <c r="G31" i="35"/>
  <c r="I31" i="35"/>
  <c r="J31" i="35"/>
  <c r="L31" i="35"/>
  <c r="R31" i="35"/>
  <c r="T31" i="35"/>
  <c r="G32" i="35"/>
  <c r="H32" i="35"/>
  <c r="L32" i="35"/>
  <c r="O32" i="35"/>
  <c r="P32" i="35"/>
  <c r="H33" i="35"/>
  <c r="J33" i="35"/>
  <c r="K33" i="35"/>
  <c r="N33" i="35"/>
  <c r="S33" i="35"/>
  <c r="H34" i="35"/>
  <c r="L34" i="35"/>
  <c r="M34" i="35"/>
  <c r="N34" i="35"/>
  <c r="P34" i="35"/>
  <c r="S34" i="35"/>
  <c r="U34" i="35"/>
  <c r="G35" i="35"/>
  <c r="H35" i="35"/>
  <c r="L35" i="35"/>
  <c r="G36" i="35"/>
  <c r="N36" i="35"/>
  <c r="O36" i="35"/>
  <c r="R36" i="35"/>
  <c r="U36" i="35"/>
  <c r="H37" i="35"/>
  <c r="J37" i="35"/>
  <c r="L37" i="35"/>
  <c r="P37" i="35"/>
  <c r="R37" i="35"/>
  <c r="T37" i="35"/>
  <c r="M38" i="35"/>
  <c r="N38" i="35"/>
  <c r="O38" i="35"/>
  <c r="P38" i="35"/>
  <c r="Q38" i="35"/>
  <c r="U38" i="35"/>
  <c r="G39" i="35"/>
  <c r="L39" i="35"/>
  <c r="O39" i="35"/>
  <c r="R39" i="35"/>
  <c r="S39" i="35"/>
  <c r="G40" i="35"/>
  <c r="H40" i="35"/>
  <c r="L40" i="35"/>
  <c r="N40" i="35"/>
  <c r="O40" i="35"/>
  <c r="P40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8" i="35"/>
  <c r="B43" i="35" s="1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F8" i="35"/>
  <c r="E14" i="35"/>
  <c r="E32" i="35"/>
  <c r="E8" i="35"/>
  <c r="D40" i="35"/>
  <c r="C49" i="37"/>
  <c r="D49" i="37"/>
  <c r="E49" i="37"/>
  <c r="F49" i="37"/>
  <c r="G49" i="37"/>
  <c r="H49" i="37"/>
  <c r="I49" i="37"/>
  <c r="J49" i="37"/>
  <c r="K49" i="37"/>
  <c r="L49" i="37"/>
  <c r="M49" i="37"/>
  <c r="B49" i="37"/>
  <c r="C49" i="36"/>
  <c r="D49" i="36"/>
  <c r="E49" i="36"/>
  <c r="F49" i="36"/>
  <c r="G49" i="36"/>
  <c r="H49" i="36"/>
  <c r="I49" i="36"/>
  <c r="J49" i="36"/>
  <c r="K49" i="36"/>
  <c r="L49" i="36"/>
  <c r="M49" i="36"/>
  <c r="B49" i="36"/>
  <c r="C49" i="32"/>
  <c r="D49" i="32"/>
  <c r="E49" i="32"/>
  <c r="F49" i="32"/>
  <c r="G49" i="32"/>
  <c r="H49" i="32"/>
  <c r="I49" i="32"/>
  <c r="J49" i="32"/>
  <c r="K49" i="32"/>
  <c r="L49" i="32"/>
  <c r="M49" i="32"/>
  <c r="B49" i="32"/>
  <c r="C49" i="31"/>
  <c r="D49" i="31"/>
  <c r="E49" i="31"/>
  <c r="F49" i="31"/>
  <c r="G49" i="31"/>
  <c r="H49" i="31"/>
  <c r="I49" i="31"/>
  <c r="J49" i="31"/>
  <c r="K49" i="31"/>
  <c r="L49" i="31"/>
  <c r="M49" i="31"/>
  <c r="B49" i="31"/>
  <c r="C49" i="30"/>
  <c r="D49" i="30"/>
  <c r="E49" i="30"/>
  <c r="F49" i="30"/>
  <c r="G49" i="30"/>
  <c r="H49" i="30"/>
  <c r="I49" i="30"/>
  <c r="J49" i="30"/>
  <c r="K49" i="30"/>
  <c r="L49" i="30"/>
  <c r="M49" i="30"/>
  <c r="B49" i="30"/>
  <c r="C49" i="29"/>
  <c r="D49" i="29"/>
  <c r="E49" i="29"/>
  <c r="F49" i="29"/>
  <c r="G49" i="29"/>
  <c r="H49" i="29"/>
  <c r="I49" i="29"/>
  <c r="J49" i="29"/>
  <c r="K49" i="29"/>
  <c r="L49" i="29"/>
  <c r="M49" i="29"/>
  <c r="B49" i="29"/>
  <c r="C49" i="34"/>
  <c r="D49" i="34"/>
  <c r="E49" i="34"/>
  <c r="F49" i="34"/>
  <c r="G49" i="34"/>
  <c r="H49" i="34"/>
  <c r="I49" i="34"/>
  <c r="J49" i="34"/>
  <c r="K49" i="34"/>
  <c r="L49" i="34"/>
  <c r="M49" i="34"/>
  <c r="B49" i="34"/>
  <c r="C50" i="28"/>
  <c r="D50" i="28"/>
  <c r="E50" i="28"/>
  <c r="F50" i="28"/>
  <c r="G50" i="28"/>
  <c r="H50" i="28"/>
  <c r="I50" i="28"/>
  <c r="J50" i="28"/>
  <c r="K50" i="28"/>
  <c r="L50" i="28"/>
  <c r="M50" i="28"/>
  <c r="B50" i="28"/>
  <c r="C49" i="27"/>
  <c r="D49" i="27"/>
  <c r="E49" i="27"/>
  <c r="F49" i="27"/>
  <c r="G49" i="27"/>
  <c r="H49" i="27"/>
  <c r="I49" i="27"/>
  <c r="J49" i="27"/>
  <c r="K49" i="27"/>
  <c r="L49" i="27"/>
  <c r="M49" i="27"/>
  <c r="B49" i="27"/>
  <c r="C49" i="26"/>
  <c r="D49" i="26"/>
  <c r="E49" i="26"/>
  <c r="F49" i="26"/>
  <c r="G49" i="26"/>
  <c r="H49" i="26"/>
  <c r="I49" i="26"/>
  <c r="J49" i="26"/>
  <c r="K49" i="26"/>
  <c r="L49" i="26"/>
  <c r="M49" i="26"/>
  <c r="B49" i="26"/>
  <c r="C49" i="25"/>
  <c r="D49" i="25"/>
  <c r="E49" i="25"/>
  <c r="F49" i="25"/>
  <c r="G49" i="25"/>
  <c r="H49" i="25"/>
  <c r="I49" i="25"/>
  <c r="J49" i="25"/>
  <c r="K49" i="25"/>
  <c r="L49" i="25"/>
  <c r="M49" i="25"/>
  <c r="B49" i="25"/>
  <c r="C49" i="24"/>
  <c r="D49" i="24"/>
  <c r="E49" i="24"/>
  <c r="F49" i="24"/>
  <c r="G49" i="24"/>
  <c r="H49" i="24"/>
  <c r="I49" i="24"/>
  <c r="J49" i="24"/>
  <c r="K49" i="24"/>
  <c r="L49" i="24"/>
  <c r="M49" i="24"/>
  <c r="B49" i="24"/>
  <c r="C49" i="23"/>
  <c r="D49" i="23"/>
  <c r="E49" i="23"/>
  <c r="F49" i="23"/>
  <c r="G49" i="23"/>
  <c r="H49" i="23"/>
  <c r="I49" i="23"/>
  <c r="J49" i="23"/>
  <c r="K49" i="23"/>
  <c r="L49" i="23"/>
  <c r="M49" i="23"/>
  <c r="B49" i="23"/>
  <c r="C49" i="22"/>
  <c r="D49" i="22"/>
  <c r="E49" i="22"/>
  <c r="F49" i="22"/>
  <c r="G49" i="22"/>
  <c r="H49" i="22"/>
  <c r="I49" i="22"/>
  <c r="J49" i="22"/>
  <c r="K49" i="22"/>
  <c r="L49" i="22"/>
  <c r="M49" i="22"/>
  <c r="B49" i="22"/>
  <c r="C49" i="21"/>
  <c r="D49" i="21"/>
  <c r="E49" i="21"/>
  <c r="F49" i="21"/>
  <c r="G49" i="21"/>
  <c r="H49" i="21"/>
  <c r="I49" i="21"/>
  <c r="J49" i="21"/>
  <c r="K49" i="21"/>
  <c r="L49" i="21"/>
  <c r="M49" i="21"/>
  <c r="B49" i="21"/>
  <c r="C49" i="20"/>
  <c r="D49" i="20"/>
  <c r="E49" i="20"/>
  <c r="F49" i="20"/>
  <c r="G49" i="20"/>
  <c r="H49" i="20"/>
  <c r="I49" i="20"/>
  <c r="J49" i="20"/>
  <c r="K49" i="20"/>
  <c r="L49" i="20"/>
  <c r="M49" i="20"/>
  <c r="B49" i="20"/>
  <c r="C49" i="33"/>
  <c r="D49" i="33"/>
  <c r="E49" i="33"/>
  <c r="F49" i="33"/>
  <c r="G49" i="33"/>
  <c r="H49" i="33"/>
  <c r="I49" i="33"/>
  <c r="J49" i="33"/>
  <c r="K49" i="33"/>
  <c r="L49" i="33"/>
  <c r="M49" i="33"/>
  <c r="B49" i="33"/>
  <c r="U40" i="35"/>
  <c r="U39" i="35"/>
  <c r="U37" i="35"/>
  <c r="U35" i="35"/>
  <c r="U33" i="35"/>
  <c r="U32" i="35"/>
  <c r="U31" i="35"/>
  <c r="U29" i="35"/>
  <c r="U27" i="35"/>
  <c r="U26" i="35"/>
  <c r="U25" i="35"/>
  <c r="U24" i="35"/>
  <c r="U23" i="35"/>
  <c r="U21" i="35"/>
  <c r="U19" i="35"/>
  <c r="U17" i="35"/>
  <c r="U15" i="35"/>
  <c r="U13" i="35"/>
  <c r="U11" i="35"/>
  <c r="U10" i="35"/>
  <c r="U9" i="35"/>
  <c r="T40" i="35"/>
  <c r="T39" i="35"/>
  <c r="T38" i="35"/>
  <c r="T36" i="35"/>
  <c r="T35" i="35"/>
  <c r="T34" i="35"/>
  <c r="T33" i="35"/>
  <c r="T32" i="35"/>
  <c r="T30" i="35"/>
  <c r="T28" i="35"/>
  <c r="T26" i="35"/>
  <c r="T25" i="35"/>
  <c r="T24" i="35"/>
  <c r="T23" i="35"/>
  <c r="T22" i="35"/>
  <c r="T20" i="35"/>
  <c r="T18" i="35"/>
  <c r="T17" i="35"/>
  <c r="T16" i="35"/>
  <c r="T15" i="35"/>
  <c r="T14" i="35"/>
  <c r="T12" i="35"/>
  <c r="T11" i="35"/>
  <c r="T10" i="35"/>
  <c r="T9" i="35"/>
  <c r="S40" i="35"/>
  <c r="S38" i="35"/>
  <c r="S37" i="35"/>
  <c r="S36" i="35"/>
  <c r="S35" i="35"/>
  <c r="S32" i="35"/>
  <c r="S31" i="35"/>
  <c r="S30" i="35"/>
  <c r="S28" i="35"/>
  <c r="S26" i="35"/>
  <c r="S24" i="35"/>
  <c r="S23" i="35"/>
  <c r="S22" i="35"/>
  <c r="S21" i="35"/>
  <c r="S20" i="35"/>
  <c r="S18" i="35"/>
  <c r="S16" i="35"/>
  <c r="S15" i="35"/>
  <c r="S12" i="35"/>
  <c r="S10" i="35"/>
  <c r="S9" i="35"/>
  <c r="R40" i="35"/>
  <c r="R38" i="35"/>
  <c r="R35" i="35"/>
  <c r="R34" i="35"/>
  <c r="R33" i="35"/>
  <c r="R32" i="35"/>
  <c r="R28" i="35"/>
  <c r="R27" i="35"/>
  <c r="R26" i="35"/>
  <c r="R24" i="35"/>
  <c r="R23" i="35"/>
  <c r="R22" i="35"/>
  <c r="R19" i="35"/>
  <c r="R18" i="35"/>
  <c r="R17" i="35"/>
  <c r="R16" i="35"/>
  <c r="R15" i="35"/>
  <c r="R14" i="35"/>
  <c r="R11" i="35"/>
  <c r="R10" i="35"/>
  <c r="R9" i="35"/>
  <c r="Q40" i="35"/>
  <c r="Q39" i="35"/>
  <c r="Q37" i="35"/>
  <c r="Q36" i="35"/>
  <c r="Q35" i="35"/>
  <c r="Q34" i="35"/>
  <c r="Q33" i="35"/>
  <c r="Q32" i="35"/>
  <c r="Q31" i="35"/>
  <c r="Q29" i="35"/>
  <c r="Q27" i="35"/>
  <c r="Q25" i="35"/>
  <c r="Q24" i="35"/>
  <c r="Q23" i="35"/>
  <c r="Q22" i="35"/>
  <c r="Q21" i="35"/>
  <c r="Q20" i="35"/>
  <c r="Q19" i="35"/>
  <c r="Q18" i="35"/>
  <c r="Q17" i="35"/>
  <c r="Q15" i="35"/>
  <c r="Q13" i="35"/>
  <c r="Q11" i="35"/>
  <c r="Q10" i="35"/>
  <c r="Q9" i="35"/>
  <c r="P39" i="35"/>
  <c r="P36" i="35"/>
  <c r="P35" i="35"/>
  <c r="P33" i="35"/>
  <c r="P31" i="35"/>
  <c r="P26" i="35"/>
  <c r="P25" i="35"/>
  <c r="P24" i="35"/>
  <c r="P23" i="35"/>
  <c r="P22" i="35"/>
  <c r="P21" i="35"/>
  <c r="P20" i="35"/>
  <c r="P18" i="35"/>
  <c r="P16" i="35"/>
  <c r="P15" i="35"/>
  <c r="P13" i="35"/>
  <c r="P11" i="35"/>
  <c r="P10" i="35"/>
  <c r="P9" i="35"/>
  <c r="O37" i="35"/>
  <c r="O35" i="35"/>
  <c r="O34" i="35"/>
  <c r="O33" i="35"/>
  <c r="O31" i="35"/>
  <c r="O29" i="35"/>
  <c r="O28" i="35"/>
  <c r="O26" i="35"/>
  <c r="O24" i="35"/>
  <c r="O23" i="35"/>
  <c r="O19" i="35"/>
  <c r="O17" i="35"/>
  <c r="O15" i="35"/>
  <c r="O13" i="35"/>
  <c r="O10" i="35"/>
  <c r="O9" i="35"/>
  <c r="P49" i="28"/>
  <c r="O49" i="28"/>
  <c r="N39" i="35"/>
  <c r="N37" i="35"/>
  <c r="N35" i="35"/>
  <c r="N32" i="35"/>
  <c r="N31" i="35"/>
  <c r="N29" i="35"/>
  <c r="N27" i="35"/>
  <c r="N25" i="35"/>
  <c r="N24" i="35"/>
  <c r="N23" i="35"/>
  <c r="N22" i="35"/>
  <c r="N19" i="35"/>
  <c r="N15" i="35"/>
  <c r="N12" i="35"/>
  <c r="N11" i="35"/>
  <c r="N10" i="35"/>
  <c r="N9" i="35"/>
  <c r="M40" i="35"/>
  <c r="M39" i="35"/>
  <c r="M37" i="35"/>
  <c r="M36" i="35"/>
  <c r="M35" i="35"/>
  <c r="M33" i="35"/>
  <c r="M32" i="35"/>
  <c r="M31" i="35"/>
  <c r="M29" i="35"/>
  <c r="M28" i="35"/>
  <c r="M27" i="35"/>
  <c r="M26" i="35"/>
  <c r="M25" i="35"/>
  <c r="M24" i="35"/>
  <c r="M23" i="35"/>
  <c r="M22" i="35"/>
  <c r="M21" i="35"/>
  <c r="M20" i="35"/>
  <c r="M19" i="35"/>
  <c r="M17" i="35"/>
  <c r="M15" i="35"/>
  <c r="M14" i="35"/>
  <c r="M13" i="35"/>
  <c r="M12" i="35"/>
  <c r="M11" i="35"/>
  <c r="M10" i="35"/>
  <c r="M9" i="35"/>
  <c r="L38" i="35"/>
  <c r="L36" i="35"/>
  <c r="L33" i="35"/>
  <c r="L30" i="35"/>
  <c r="L29" i="35"/>
  <c r="L28" i="35"/>
  <c r="L26" i="35"/>
  <c r="L24" i="35"/>
  <c r="L23" i="35"/>
  <c r="L22" i="35"/>
  <c r="L21" i="35"/>
  <c r="L20" i="35"/>
  <c r="L18" i="35"/>
  <c r="L16" i="35"/>
  <c r="L14" i="35"/>
  <c r="L12" i="35"/>
  <c r="L11" i="35"/>
  <c r="L10" i="35"/>
  <c r="L9" i="35"/>
  <c r="K40" i="35"/>
  <c r="K39" i="35"/>
  <c r="K38" i="35"/>
  <c r="K37" i="35"/>
  <c r="K36" i="35"/>
  <c r="K35" i="35"/>
  <c r="K34" i="35"/>
  <c r="K32" i="35"/>
  <c r="K31" i="35"/>
  <c r="K30" i="35"/>
  <c r="K29" i="35"/>
  <c r="K28" i="35"/>
  <c r="K27" i="35"/>
  <c r="K26" i="35"/>
  <c r="K24" i="35"/>
  <c r="K22" i="35"/>
  <c r="K21" i="35"/>
  <c r="K20" i="35"/>
  <c r="K19" i="35"/>
  <c r="K18" i="35"/>
  <c r="K16" i="35"/>
  <c r="K15" i="35"/>
  <c r="K14" i="35"/>
  <c r="K12" i="35"/>
  <c r="K10" i="35"/>
  <c r="K9" i="35"/>
  <c r="J40" i="35"/>
  <c r="J39" i="35"/>
  <c r="J38" i="35"/>
  <c r="J36" i="35"/>
  <c r="J35" i="35"/>
  <c r="J34" i="35"/>
  <c r="J32" i="35"/>
  <c r="J30" i="35"/>
  <c r="J29" i="35"/>
  <c r="J28" i="35"/>
  <c r="J26" i="35"/>
  <c r="J25" i="35"/>
  <c r="J24" i="35"/>
  <c r="J22" i="35"/>
  <c r="J21" i="35"/>
  <c r="J20" i="35"/>
  <c r="J18" i="35"/>
  <c r="J16" i="35"/>
  <c r="J15" i="35"/>
  <c r="J14" i="35"/>
  <c r="J13" i="35"/>
  <c r="J12" i="35"/>
  <c r="J10" i="35"/>
  <c r="J9" i="35"/>
  <c r="I40" i="35"/>
  <c r="I39" i="35"/>
  <c r="I38" i="35"/>
  <c r="I37" i="35"/>
  <c r="I36" i="35"/>
  <c r="I35" i="35"/>
  <c r="I34" i="35"/>
  <c r="I33" i="35"/>
  <c r="I32" i="35"/>
  <c r="I30" i="35"/>
  <c r="I29" i="35"/>
  <c r="I28" i="35"/>
  <c r="I27" i="35"/>
  <c r="I26" i="35"/>
  <c r="I24" i="35"/>
  <c r="I22" i="35"/>
  <c r="I20" i="35"/>
  <c r="I18" i="35"/>
  <c r="I16" i="35"/>
  <c r="I14" i="35"/>
  <c r="I12" i="35"/>
  <c r="I11" i="35"/>
  <c r="I10" i="35"/>
  <c r="I9" i="35"/>
  <c r="H39" i="35"/>
  <c r="H38" i="35"/>
  <c r="H36" i="35"/>
  <c r="H31" i="35"/>
  <c r="H30" i="35"/>
  <c r="H28" i="35"/>
  <c r="H24" i="35"/>
  <c r="H22" i="35"/>
  <c r="H20" i="35"/>
  <c r="H18" i="35"/>
  <c r="H13" i="35"/>
  <c r="H12" i="35"/>
  <c r="H11" i="35"/>
  <c r="H10" i="35"/>
  <c r="G38" i="35"/>
  <c r="G37" i="35"/>
  <c r="G34" i="35"/>
  <c r="G33" i="35"/>
  <c r="G30" i="35"/>
  <c r="G29" i="35"/>
  <c r="G26" i="35"/>
  <c r="G25" i="35"/>
  <c r="G23" i="35"/>
  <c r="G21" i="35"/>
  <c r="G20" i="35"/>
  <c r="G19" i="35"/>
  <c r="G17" i="35"/>
  <c r="G16" i="35"/>
  <c r="G15" i="35"/>
  <c r="G13" i="35"/>
  <c r="G12" i="35"/>
  <c r="G11" i="35"/>
  <c r="G10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E40" i="35"/>
  <c r="E39" i="35"/>
  <c r="E38" i="35"/>
  <c r="E37" i="35"/>
  <c r="E36" i="35"/>
  <c r="E35" i="35"/>
  <c r="E34" i="35"/>
  <c r="E33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3" i="35"/>
  <c r="E12" i="35"/>
  <c r="E11" i="35"/>
  <c r="E10" i="35"/>
  <c r="E9" i="35"/>
  <c r="M49" i="19"/>
  <c r="M6" i="19" s="1"/>
  <c r="L49" i="19"/>
  <c r="L6" i="19" s="1"/>
  <c r="K49" i="19"/>
  <c r="K6" i="19" s="1"/>
  <c r="J49" i="19"/>
  <c r="J6" i="19" s="1"/>
  <c r="I49" i="19"/>
  <c r="I6" i="19" s="1"/>
  <c r="H49" i="19"/>
  <c r="H6" i="19" s="1"/>
  <c r="G49" i="19"/>
  <c r="G6" i="19" s="1"/>
  <c r="F49" i="19"/>
  <c r="F6" i="19" s="1"/>
  <c r="E49" i="19"/>
  <c r="E6" i="19" s="1"/>
  <c r="D49" i="19"/>
  <c r="D6" i="19" s="1"/>
  <c r="C49" i="19"/>
  <c r="C6" i="19" s="1"/>
  <c r="B49" i="19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H43" i="35" l="1"/>
  <c r="G43" i="35"/>
  <c r="F43" i="35"/>
  <c r="E43" i="35"/>
  <c r="I43" i="35"/>
  <c r="J43" i="35"/>
  <c r="D43" i="35"/>
  <c r="K43" i="35"/>
  <c r="U43" i="35"/>
  <c r="T43" i="35"/>
  <c r="S43" i="35"/>
  <c r="R43" i="35"/>
  <c r="Q43" i="35"/>
  <c r="P43" i="35"/>
  <c r="O43" i="35"/>
  <c r="N43" i="35"/>
  <c r="M43" i="35"/>
  <c r="L43" i="35"/>
  <c r="P49" i="19"/>
  <c r="B6" i="19"/>
  <c r="M56" i="37" l="1"/>
  <c r="L56" i="37"/>
  <c r="K56" i="37"/>
  <c r="J56" i="37"/>
  <c r="I56" i="37"/>
  <c r="H56" i="37"/>
  <c r="G56" i="37"/>
  <c r="F56" i="37"/>
  <c r="E56" i="37"/>
  <c r="D56" i="37"/>
  <c r="C56" i="37"/>
  <c r="B56" i="37"/>
  <c r="P55" i="37"/>
  <c r="U5" i="35" s="1"/>
  <c r="O55" i="37"/>
  <c r="P54" i="37"/>
  <c r="U4" i="35" s="1"/>
  <c r="O54" i="37"/>
  <c r="P53" i="37"/>
  <c r="O53" i="37"/>
  <c r="P49" i="37"/>
  <c r="M56" i="36"/>
  <c r="L56" i="36"/>
  <c r="K56" i="36"/>
  <c r="J56" i="36"/>
  <c r="I56" i="36"/>
  <c r="H56" i="36"/>
  <c r="G56" i="36"/>
  <c r="F56" i="36"/>
  <c r="E56" i="36"/>
  <c r="D56" i="36"/>
  <c r="C56" i="36"/>
  <c r="B56" i="36"/>
  <c r="P55" i="36"/>
  <c r="T5" i="35" s="1"/>
  <c r="O55" i="36"/>
  <c r="P54" i="36"/>
  <c r="T4" i="35" s="1"/>
  <c r="O54" i="36"/>
  <c r="P53" i="36"/>
  <c r="O53" i="36"/>
  <c r="M56" i="32"/>
  <c r="L56" i="32"/>
  <c r="K56" i="32"/>
  <c r="J56" i="32"/>
  <c r="I56" i="32"/>
  <c r="H56" i="32"/>
  <c r="G56" i="32"/>
  <c r="F56" i="32"/>
  <c r="E56" i="32"/>
  <c r="D56" i="32"/>
  <c r="C56" i="32"/>
  <c r="B56" i="32"/>
  <c r="P55" i="32"/>
  <c r="S5" i="35" s="1"/>
  <c r="O55" i="32"/>
  <c r="P54" i="32"/>
  <c r="S4" i="35" s="1"/>
  <c r="O54" i="32"/>
  <c r="P53" i="32"/>
  <c r="S3" i="35" s="1"/>
  <c r="O53" i="32"/>
  <c r="M56" i="31"/>
  <c r="L56" i="31"/>
  <c r="K56" i="31"/>
  <c r="J56" i="31"/>
  <c r="I56" i="31"/>
  <c r="H56" i="31"/>
  <c r="G56" i="31"/>
  <c r="F56" i="31"/>
  <c r="E56" i="31"/>
  <c r="D56" i="31"/>
  <c r="C56" i="31"/>
  <c r="B56" i="31"/>
  <c r="P55" i="31"/>
  <c r="R5" i="35" s="1"/>
  <c r="O55" i="31"/>
  <c r="P54" i="31"/>
  <c r="R4" i="35" s="1"/>
  <c r="O54" i="31"/>
  <c r="P53" i="31"/>
  <c r="O53" i="31"/>
  <c r="M56" i="30"/>
  <c r="L56" i="30"/>
  <c r="K56" i="30"/>
  <c r="J56" i="30"/>
  <c r="I56" i="30"/>
  <c r="H56" i="30"/>
  <c r="G56" i="30"/>
  <c r="F56" i="30"/>
  <c r="E56" i="30"/>
  <c r="D56" i="30"/>
  <c r="C56" i="30"/>
  <c r="B56" i="30"/>
  <c r="P55" i="30"/>
  <c r="Q5" i="35" s="1"/>
  <c r="O55" i="30"/>
  <c r="P54" i="30"/>
  <c r="Q4" i="35" s="1"/>
  <c r="O54" i="30"/>
  <c r="P53" i="30"/>
  <c r="Q3" i="35" s="1"/>
  <c r="O53" i="30"/>
  <c r="M56" i="29"/>
  <c r="L56" i="29"/>
  <c r="K56" i="29"/>
  <c r="J56" i="29"/>
  <c r="I56" i="29"/>
  <c r="H56" i="29"/>
  <c r="G56" i="29"/>
  <c r="F56" i="29"/>
  <c r="E56" i="29"/>
  <c r="D56" i="29"/>
  <c r="C56" i="29"/>
  <c r="B56" i="29"/>
  <c r="P55" i="29"/>
  <c r="P5" i="35" s="1"/>
  <c r="O55" i="29"/>
  <c r="P54" i="29"/>
  <c r="P4" i="35" s="1"/>
  <c r="O54" i="29"/>
  <c r="P53" i="29"/>
  <c r="P3" i="35" s="1"/>
  <c r="O53" i="29"/>
  <c r="M56" i="34"/>
  <c r="L56" i="34"/>
  <c r="K56" i="34"/>
  <c r="J56" i="34"/>
  <c r="I56" i="34"/>
  <c r="H56" i="34"/>
  <c r="G56" i="34"/>
  <c r="F56" i="34"/>
  <c r="E56" i="34"/>
  <c r="D56" i="34"/>
  <c r="C56" i="34"/>
  <c r="B56" i="34"/>
  <c r="P55" i="34"/>
  <c r="O5" i="35" s="1"/>
  <c r="O55" i="34"/>
  <c r="P54" i="34"/>
  <c r="O4" i="35" s="1"/>
  <c r="O54" i="34"/>
  <c r="P53" i="34"/>
  <c r="O3" i="35" s="1"/>
  <c r="O53" i="34"/>
  <c r="M57" i="28"/>
  <c r="L57" i="28"/>
  <c r="K57" i="28"/>
  <c r="J57" i="28"/>
  <c r="I57" i="28"/>
  <c r="H57" i="28"/>
  <c r="G57" i="28"/>
  <c r="F57" i="28"/>
  <c r="E57" i="28"/>
  <c r="D57" i="28"/>
  <c r="C57" i="28"/>
  <c r="B57" i="28"/>
  <c r="P56" i="28"/>
  <c r="N5" i="35" s="1"/>
  <c r="O56" i="28"/>
  <c r="P55" i="28"/>
  <c r="N4" i="35" s="1"/>
  <c r="O55" i="28"/>
  <c r="P54" i="28"/>
  <c r="N3" i="35" s="1"/>
  <c r="O54" i="28"/>
  <c r="M56" i="27"/>
  <c r="L56" i="27"/>
  <c r="K56" i="27"/>
  <c r="J56" i="27"/>
  <c r="I56" i="27"/>
  <c r="H56" i="27"/>
  <c r="G56" i="27"/>
  <c r="F56" i="27"/>
  <c r="E56" i="27"/>
  <c r="D56" i="27"/>
  <c r="C56" i="27"/>
  <c r="B56" i="27"/>
  <c r="P55" i="27"/>
  <c r="M5" i="35" s="1"/>
  <c r="O55" i="27"/>
  <c r="P54" i="27"/>
  <c r="M4" i="35" s="1"/>
  <c r="O54" i="27"/>
  <c r="P53" i="27"/>
  <c r="O53" i="27"/>
  <c r="M56" i="26"/>
  <c r="L56" i="26"/>
  <c r="K56" i="26"/>
  <c r="J56" i="26"/>
  <c r="I56" i="26"/>
  <c r="H56" i="26"/>
  <c r="G56" i="26"/>
  <c r="F56" i="26"/>
  <c r="E56" i="26"/>
  <c r="D56" i="26"/>
  <c r="C56" i="26"/>
  <c r="B56" i="26"/>
  <c r="P55" i="26"/>
  <c r="L5" i="35" s="1"/>
  <c r="O55" i="26"/>
  <c r="P54" i="26"/>
  <c r="L4" i="35" s="1"/>
  <c r="O54" i="26"/>
  <c r="P53" i="26"/>
  <c r="O53" i="26"/>
  <c r="M56" i="25"/>
  <c r="L56" i="25"/>
  <c r="K56" i="25"/>
  <c r="J56" i="25"/>
  <c r="I56" i="25"/>
  <c r="H56" i="25"/>
  <c r="G56" i="25"/>
  <c r="F56" i="25"/>
  <c r="E56" i="25"/>
  <c r="D56" i="25"/>
  <c r="C56" i="25"/>
  <c r="B56" i="25"/>
  <c r="P55" i="25"/>
  <c r="K5" i="35" s="1"/>
  <c r="O55" i="25"/>
  <c r="P54" i="25"/>
  <c r="K4" i="35" s="1"/>
  <c r="O54" i="25"/>
  <c r="P53" i="25"/>
  <c r="O53" i="25"/>
  <c r="M56" i="24"/>
  <c r="L56" i="24"/>
  <c r="K56" i="24"/>
  <c r="J56" i="24"/>
  <c r="I56" i="24"/>
  <c r="H56" i="24"/>
  <c r="G56" i="24"/>
  <c r="F56" i="24"/>
  <c r="E56" i="24"/>
  <c r="D56" i="24"/>
  <c r="C56" i="24"/>
  <c r="B56" i="24"/>
  <c r="P55" i="24"/>
  <c r="J5" i="35" s="1"/>
  <c r="O55" i="24"/>
  <c r="P54" i="24"/>
  <c r="J4" i="35" s="1"/>
  <c r="O54" i="24"/>
  <c r="P53" i="24"/>
  <c r="J3" i="35" s="1"/>
  <c r="O53" i="24"/>
  <c r="M56" i="23"/>
  <c r="L56" i="23"/>
  <c r="K56" i="23"/>
  <c r="J56" i="23"/>
  <c r="I56" i="23"/>
  <c r="H56" i="23"/>
  <c r="G56" i="23"/>
  <c r="F56" i="23"/>
  <c r="E56" i="23"/>
  <c r="D56" i="23"/>
  <c r="C56" i="23"/>
  <c r="B56" i="23"/>
  <c r="P55" i="23"/>
  <c r="I5" i="35" s="1"/>
  <c r="O55" i="23"/>
  <c r="P54" i="23"/>
  <c r="I4" i="35" s="1"/>
  <c r="O54" i="23"/>
  <c r="P53" i="23"/>
  <c r="I3" i="35" s="1"/>
  <c r="O53" i="23"/>
  <c r="P56" i="37" l="1"/>
  <c r="U3" i="35"/>
  <c r="P56" i="36"/>
  <c r="T3" i="35"/>
  <c r="P56" i="31"/>
  <c r="R3" i="35"/>
  <c r="P56" i="27"/>
  <c r="M3" i="35"/>
  <c r="P56" i="26"/>
  <c r="L3" i="35"/>
  <c r="P56" i="25"/>
  <c r="K3" i="35"/>
  <c r="P56" i="32"/>
  <c r="P56" i="30"/>
  <c r="P56" i="29"/>
  <c r="P56" i="34"/>
  <c r="P57" i="28"/>
  <c r="P56" i="24"/>
  <c r="P56" i="23"/>
  <c r="P49" i="36"/>
  <c r="P49" i="32"/>
  <c r="P49" i="31"/>
  <c r="P49" i="30"/>
  <c r="P49" i="29"/>
  <c r="P49" i="34"/>
  <c r="P50" i="28"/>
  <c r="P49" i="27"/>
  <c r="P49" i="24"/>
  <c r="P49" i="23"/>
  <c r="P49" i="26"/>
  <c r="P49" i="25"/>
  <c r="U48" i="35" l="1"/>
  <c r="T48" i="35"/>
  <c r="S48" i="35"/>
  <c r="R48" i="35"/>
  <c r="Q48" i="35"/>
  <c r="P48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C48" i="35"/>
  <c r="B48" i="35"/>
  <c r="B49" i="35" s="1"/>
  <c r="C49" i="35" l="1"/>
  <c r="B42" i="35"/>
  <c r="D49" i="35" l="1"/>
  <c r="B45" i="35"/>
  <c r="B46" i="35" s="1"/>
  <c r="B47" i="35" s="1"/>
  <c r="M5" i="37"/>
  <c r="K5" i="37"/>
  <c r="J5" i="37"/>
  <c r="I5" i="37"/>
  <c r="H5" i="37"/>
  <c r="G5" i="37"/>
  <c r="F5" i="37"/>
  <c r="E5" i="37"/>
  <c r="D5" i="37"/>
  <c r="C5" i="37"/>
  <c r="B5" i="37"/>
  <c r="L6" i="37"/>
  <c r="I6" i="37"/>
  <c r="H6" i="37"/>
  <c r="G6" i="37"/>
  <c r="F6" i="37"/>
  <c r="E6" i="37"/>
  <c r="D6" i="37"/>
  <c r="C6" i="37"/>
  <c r="B6" i="37"/>
  <c r="N6" i="37"/>
  <c r="M6" i="37"/>
  <c r="K6" i="37"/>
  <c r="J6" i="37"/>
  <c r="N5" i="37"/>
  <c r="L5" i="37"/>
  <c r="M5" i="36"/>
  <c r="K5" i="36"/>
  <c r="J5" i="36"/>
  <c r="H5" i="36"/>
  <c r="G5" i="36"/>
  <c r="F5" i="36"/>
  <c r="E5" i="36"/>
  <c r="C5" i="36"/>
  <c r="B5" i="36"/>
  <c r="L6" i="36"/>
  <c r="H6" i="36"/>
  <c r="F6" i="36"/>
  <c r="E6" i="36"/>
  <c r="D6" i="36"/>
  <c r="B6" i="36"/>
  <c r="N6" i="36"/>
  <c r="M6" i="36"/>
  <c r="K6" i="36"/>
  <c r="J6" i="36"/>
  <c r="I6" i="36"/>
  <c r="G6" i="36"/>
  <c r="C6" i="36"/>
  <c r="N5" i="36"/>
  <c r="L5" i="36"/>
  <c r="I5" i="36"/>
  <c r="D5" i="36"/>
  <c r="E49" i="35" l="1"/>
  <c r="I7" i="36"/>
  <c r="O5" i="37"/>
  <c r="F7" i="37"/>
  <c r="J7" i="36"/>
  <c r="C7" i="37"/>
  <c r="G7" i="37"/>
  <c r="K7" i="37"/>
  <c r="O6" i="37"/>
  <c r="J7" i="37"/>
  <c r="H7" i="37"/>
  <c r="D7" i="37"/>
  <c r="L7" i="37"/>
  <c r="E7" i="37"/>
  <c r="I7" i="37"/>
  <c r="M7" i="37"/>
  <c r="O6" i="36"/>
  <c r="F7" i="36"/>
  <c r="L7" i="36"/>
  <c r="H7" i="36"/>
  <c r="M7" i="36"/>
  <c r="D7" i="36"/>
  <c r="E7" i="36"/>
  <c r="C7" i="36"/>
  <c r="G7" i="36"/>
  <c r="K7" i="36"/>
  <c r="B7" i="37"/>
  <c r="O5" i="36"/>
  <c r="B7" i="36"/>
  <c r="O7" i="37" l="1"/>
  <c r="O7" i="36"/>
  <c r="F49" i="35"/>
  <c r="K5" i="32"/>
  <c r="J5" i="32"/>
  <c r="G5" i="32"/>
  <c r="F5" i="32"/>
  <c r="C5" i="32"/>
  <c r="B5" i="32"/>
  <c r="L6" i="32"/>
  <c r="J6" i="32"/>
  <c r="I6" i="32"/>
  <c r="H6" i="32"/>
  <c r="G6" i="32"/>
  <c r="F6" i="32"/>
  <c r="D6" i="32"/>
  <c r="C6" i="32"/>
  <c r="B6" i="32"/>
  <c r="N6" i="32"/>
  <c r="M6" i="32"/>
  <c r="K6" i="32"/>
  <c r="E6" i="32"/>
  <c r="N5" i="32"/>
  <c r="M5" i="32"/>
  <c r="L5" i="32"/>
  <c r="I5" i="32"/>
  <c r="H5" i="32"/>
  <c r="E5" i="32"/>
  <c r="D5" i="32"/>
  <c r="M5" i="31"/>
  <c r="L5" i="31"/>
  <c r="K5" i="31"/>
  <c r="H5" i="31"/>
  <c r="G5" i="31"/>
  <c r="E5" i="31"/>
  <c r="D5" i="31"/>
  <c r="C5" i="31"/>
  <c r="B5" i="31"/>
  <c r="M6" i="31"/>
  <c r="K6" i="31"/>
  <c r="J6" i="31"/>
  <c r="I6" i="31"/>
  <c r="G6" i="31"/>
  <c r="F6" i="31"/>
  <c r="E6" i="31"/>
  <c r="C6" i="31"/>
  <c r="N6" i="31"/>
  <c r="L6" i="31"/>
  <c r="H6" i="31"/>
  <c r="D6" i="31"/>
  <c r="N5" i="31"/>
  <c r="J5" i="31"/>
  <c r="I5" i="31"/>
  <c r="F5" i="31"/>
  <c r="M5" i="30"/>
  <c r="K5" i="30"/>
  <c r="I5" i="30"/>
  <c r="G5" i="30"/>
  <c r="F5" i="30"/>
  <c r="E5" i="30"/>
  <c r="C5" i="30"/>
  <c r="B5" i="30"/>
  <c r="M6" i="30"/>
  <c r="L6" i="30"/>
  <c r="K6" i="30"/>
  <c r="J6" i="30"/>
  <c r="I6" i="30"/>
  <c r="H6" i="30"/>
  <c r="F6" i="30"/>
  <c r="E6" i="30"/>
  <c r="D6" i="30"/>
  <c r="N6" i="30"/>
  <c r="G6" i="30"/>
  <c r="C6" i="30"/>
  <c r="N5" i="30"/>
  <c r="L5" i="30"/>
  <c r="J5" i="30"/>
  <c r="H5" i="30"/>
  <c r="D5" i="30"/>
  <c r="M5" i="29"/>
  <c r="L5" i="29"/>
  <c r="K5" i="29"/>
  <c r="J5" i="29"/>
  <c r="I5" i="29"/>
  <c r="H5" i="29"/>
  <c r="G5" i="29"/>
  <c r="F5" i="29"/>
  <c r="E5" i="29"/>
  <c r="C5" i="29"/>
  <c r="B5" i="29"/>
  <c r="M6" i="29"/>
  <c r="K6" i="29"/>
  <c r="J6" i="29"/>
  <c r="H6" i="29"/>
  <c r="G6" i="29"/>
  <c r="F6" i="29"/>
  <c r="D6" i="29"/>
  <c r="C6" i="29"/>
  <c r="B6" i="29"/>
  <c r="N6" i="29"/>
  <c r="L6" i="29"/>
  <c r="I6" i="29"/>
  <c r="E6" i="29"/>
  <c r="N5" i="29"/>
  <c r="D5" i="29"/>
  <c r="M5" i="34"/>
  <c r="L5" i="34"/>
  <c r="K5" i="34"/>
  <c r="J5" i="34"/>
  <c r="I5" i="34"/>
  <c r="H5" i="34"/>
  <c r="G5" i="34"/>
  <c r="F5" i="34"/>
  <c r="E5" i="34"/>
  <c r="D5" i="34"/>
  <c r="C5" i="34"/>
  <c r="B5" i="34"/>
  <c r="M6" i="34"/>
  <c r="I6" i="34"/>
  <c r="H6" i="34"/>
  <c r="G6" i="34"/>
  <c r="F6" i="34"/>
  <c r="E6" i="34"/>
  <c r="D6" i="34"/>
  <c r="C6" i="34"/>
  <c r="N6" i="34"/>
  <c r="L6" i="34"/>
  <c r="K6" i="34"/>
  <c r="J6" i="34"/>
  <c r="N5" i="34"/>
  <c r="M5" i="28"/>
  <c r="K5" i="28"/>
  <c r="J5" i="28"/>
  <c r="I5" i="28"/>
  <c r="G5" i="28"/>
  <c r="E5" i="28"/>
  <c r="C5" i="28"/>
  <c r="B5" i="28"/>
  <c r="M6" i="28"/>
  <c r="K6" i="28"/>
  <c r="J6" i="28"/>
  <c r="I6" i="28"/>
  <c r="H6" i="28"/>
  <c r="G6" i="28"/>
  <c r="F6" i="28"/>
  <c r="E6" i="28"/>
  <c r="D6" i="28"/>
  <c r="C6" i="28"/>
  <c r="N6" i="28"/>
  <c r="L6" i="28"/>
  <c r="N5" i="28"/>
  <c r="L5" i="28"/>
  <c r="H5" i="28"/>
  <c r="F5" i="28"/>
  <c r="D5" i="28"/>
  <c r="M5" i="27"/>
  <c r="K5" i="27"/>
  <c r="I5" i="27"/>
  <c r="H5" i="27"/>
  <c r="G5" i="27"/>
  <c r="D5" i="27"/>
  <c r="C5" i="27"/>
  <c r="B5" i="27"/>
  <c r="M6" i="27"/>
  <c r="L6" i="27"/>
  <c r="K6" i="27"/>
  <c r="J6" i="27"/>
  <c r="I6" i="27"/>
  <c r="H6" i="27"/>
  <c r="G6" i="27"/>
  <c r="F6" i="27"/>
  <c r="E6" i="27"/>
  <c r="D6" i="27"/>
  <c r="C6" i="27"/>
  <c r="N6" i="27"/>
  <c r="N5" i="27"/>
  <c r="L5" i="27"/>
  <c r="J5" i="27"/>
  <c r="F5" i="27"/>
  <c r="E5" i="27"/>
  <c r="L5" i="26"/>
  <c r="K5" i="26"/>
  <c r="H5" i="26"/>
  <c r="G5" i="26"/>
  <c r="D5" i="26"/>
  <c r="C5" i="26"/>
  <c r="M6" i="26"/>
  <c r="L6" i="26"/>
  <c r="K6" i="26"/>
  <c r="J6" i="26"/>
  <c r="I6" i="26"/>
  <c r="H6" i="26"/>
  <c r="G6" i="26"/>
  <c r="F6" i="26"/>
  <c r="E6" i="26"/>
  <c r="D6" i="26"/>
  <c r="C6" i="26"/>
  <c r="B6" i="26"/>
  <c r="N6" i="26"/>
  <c r="N5" i="26"/>
  <c r="M5" i="26"/>
  <c r="J5" i="26"/>
  <c r="I5" i="26"/>
  <c r="F5" i="26"/>
  <c r="E5" i="26"/>
  <c r="B5" i="26"/>
  <c r="M5" i="25"/>
  <c r="K5" i="25"/>
  <c r="J5" i="25"/>
  <c r="I5" i="25"/>
  <c r="H5" i="25"/>
  <c r="G5" i="25"/>
  <c r="F5" i="25"/>
  <c r="E5" i="25"/>
  <c r="D5" i="25"/>
  <c r="C5" i="25"/>
  <c r="B5" i="25"/>
  <c r="M6" i="25"/>
  <c r="I6" i="25"/>
  <c r="H6" i="25"/>
  <c r="G6" i="25"/>
  <c r="F6" i="25"/>
  <c r="E6" i="25"/>
  <c r="D6" i="25"/>
  <c r="C6" i="25"/>
  <c r="B6" i="25"/>
  <c r="N6" i="25"/>
  <c r="L6" i="25"/>
  <c r="K6" i="25"/>
  <c r="J6" i="25"/>
  <c r="N5" i="25"/>
  <c r="L5" i="25"/>
  <c r="M5" i="24"/>
  <c r="L5" i="24"/>
  <c r="K5" i="24"/>
  <c r="J5" i="24"/>
  <c r="I5" i="24"/>
  <c r="G5" i="24"/>
  <c r="F5" i="24"/>
  <c r="E5" i="24"/>
  <c r="D5" i="24"/>
  <c r="C5" i="24"/>
  <c r="B5" i="24"/>
  <c r="M6" i="24"/>
  <c r="L6" i="24"/>
  <c r="K6" i="24"/>
  <c r="J6" i="24"/>
  <c r="I6" i="24"/>
  <c r="H6" i="24"/>
  <c r="G6" i="24"/>
  <c r="F6" i="24"/>
  <c r="E6" i="24"/>
  <c r="D6" i="24"/>
  <c r="C6" i="24"/>
  <c r="N6" i="24"/>
  <c r="N5" i="24"/>
  <c r="H5" i="24"/>
  <c r="M5" i="23"/>
  <c r="L5" i="23"/>
  <c r="K5" i="23"/>
  <c r="I5" i="23"/>
  <c r="H5" i="23"/>
  <c r="G5" i="23"/>
  <c r="F5" i="23"/>
  <c r="E5" i="23"/>
  <c r="C5" i="23"/>
  <c r="B5" i="23"/>
  <c r="M6" i="23"/>
  <c r="K6" i="23"/>
  <c r="J6" i="23"/>
  <c r="I6" i="23"/>
  <c r="H6" i="23"/>
  <c r="G6" i="23"/>
  <c r="F6" i="23"/>
  <c r="E6" i="23"/>
  <c r="D6" i="23"/>
  <c r="C6" i="23"/>
  <c r="N6" i="23"/>
  <c r="L6" i="23"/>
  <c r="N5" i="23"/>
  <c r="J5" i="23"/>
  <c r="D5" i="23"/>
  <c r="M56" i="22"/>
  <c r="M5" i="22" s="1"/>
  <c r="L56" i="22"/>
  <c r="L5" i="22" s="1"/>
  <c r="K56" i="22"/>
  <c r="K5" i="22" s="1"/>
  <c r="J56" i="22"/>
  <c r="J5" i="22" s="1"/>
  <c r="I56" i="22"/>
  <c r="I5" i="22" s="1"/>
  <c r="H56" i="22"/>
  <c r="H5" i="22" s="1"/>
  <c r="G56" i="22"/>
  <c r="G5" i="22" s="1"/>
  <c r="F56" i="22"/>
  <c r="F5" i="22" s="1"/>
  <c r="E56" i="22"/>
  <c r="E5" i="22" s="1"/>
  <c r="D56" i="22"/>
  <c r="D5" i="22" s="1"/>
  <c r="C56" i="22"/>
  <c r="C5" i="22" s="1"/>
  <c r="B56" i="22"/>
  <c r="B5" i="22" s="1"/>
  <c r="P55" i="22"/>
  <c r="H5" i="35" s="1"/>
  <c r="O55" i="22"/>
  <c r="P54" i="22"/>
  <c r="H4" i="35" s="1"/>
  <c r="O54" i="22"/>
  <c r="P53" i="22"/>
  <c r="H3" i="35" s="1"/>
  <c r="O53" i="22"/>
  <c r="M6" i="22"/>
  <c r="L6" i="22"/>
  <c r="K6" i="22"/>
  <c r="J6" i="22"/>
  <c r="I6" i="22"/>
  <c r="H6" i="22"/>
  <c r="G6" i="22"/>
  <c r="F6" i="22"/>
  <c r="E6" i="22"/>
  <c r="D6" i="22"/>
  <c r="C6" i="22"/>
  <c r="B6" i="22"/>
  <c r="N6" i="22"/>
  <c r="N5" i="22"/>
  <c r="M56" i="21"/>
  <c r="M5" i="21" s="1"/>
  <c r="L56" i="21"/>
  <c r="L5" i="21" s="1"/>
  <c r="K56" i="21"/>
  <c r="K5" i="21" s="1"/>
  <c r="J56" i="21"/>
  <c r="J5" i="21" s="1"/>
  <c r="I56" i="21"/>
  <c r="I5" i="21" s="1"/>
  <c r="H56" i="21"/>
  <c r="H5" i="21" s="1"/>
  <c r="G56" i="21"/>
  <c r="G5" i="21" s="1"/>
  <c r="F56" i="21"/>
  <c r="F5" i="21" s="1"/>
  <c r="E56" i="21"/>
  <c r="E5" i="21" s="1"/>
  <c r="D56" i="21"/>
  <c r="D5" i="21" s="1"/>
  <c r="C56" i="21"/>
  <c r="C5" i="21" s="1"/>
  <c r="B56" i="21"/>
  <c r="B5" i="21" s="1"/>
  <c r="P55" i="21"/>
  <c r="G5" i="35" s="1"/>
  <c r="O55" i="21"/>
  <c r="P54" i="21"/>
  <c r="G4" i="35" s="1"/>
  <c r="O54" i="21"/>
  <c r="P53" i="21"/>
  <c r="G3" i="35" s="1"/>
  <c r="O53" i="21"/>
  <c r="M6" i="21"/>
  <c r="I6" i="21"/>
  <c r="H6" i="21"/>
  <c r="G6" i="21"/>
  <c r="F6" i="21"/>
  <c r="E6" i="21"/>
  <c r="D6" i="21"/>
  <c r="C6" i="21"/>
  <c r="N6" i="21"/>
  <c r="L6" i="21"/>
  <c r="K6" i="21"/>
  <c r="J6" i="21"/>
  <c r="N5" i="21"/>
  <c r="M56" i="33"/>
  <c r="M5" i="33" s="1"/>
  <c r="L56" i="33"/>
  <c r="L5" i="33" s="1"/>
  <c r="K56" i="33"/>
  <c r="K5" i="33" s="1"/>
  <c r="J56" i="33"/>
  <c r="J5" i="33" s="1"/>
  <c r="I56" i="33"/>
  <c r="I5" i="33" s="1"/>
  <c r="H56" i="33"/>
  <c r="H5" i="33" s="1"/>
  <c r="G56" i="33"/>
  <c r="G5" i="33" s="1"/>
  <c r="F56" i="33"/>
  <c r="F5" i="33" s="1"/>
  <c r="E56" i="33"/>
  <c r="E5" i="33" s="1"/>
  <c r="D56" i="33"/>
  <c r="D5" i="33" s="1"/>
  <c r="C56" i="33"/>
  <c r="C5" i="33" s="1"/>
  <c r="B56" i="33"/>
  <c r="B5" i="33" s="1"/>
  <c r="P55" i="33"/>
  <c r="E5" i="35" s="1"/>
  <c r="O55" i="33"/>
  <c r="P54" i="33"/>
  <c r="E4" i="35" s="1"/>
  <c r="O54" i="33"/>
  <c r="P53" i="33"/>
  <c r="O53" i="33"/>
  <c r="M6" i="33"/>
  <c r="K6" i="33"/>
  <c r="J6" i="33"/>
  <c r="I6" i="33"/>
  <c r="H6" i="33"/>
  <c r="G6" i="33"/>
  <c r="F6" i="33"/>
  <c r="E6" i="33"/>
  <c r="D6" i="33"/>
  <c r="C6" i="33"/>
  <c r="N6" i="33"/>
  <c r="L6" i="33"/>
  <c r="N5" i="33"/>
  <c r="M56" i="20"/>
  <c r="M5" i="20" s="1"/>
  <c r="L56" i="20"/>
  <c r="L5" i="20" s="1"/>
  <c r="K56" i="20"/>
  <c r="K5" i="20" s="1"/>
  <c r="J56" i="20"/>
  <c r="J5" i="20" s="1"/>
  <c r="I56" i="20"/>
  <c r="I5" i="20" s="1"/>
  <c r="H56" i="20"/>
  <c r="H5" i="20" s="1"/>
  <c r="G56" i="20"/>
  <c r="G5" i="20" s="1"/>
  <c r="F56" i="20"/>
  <c r="F5" i="20" s="1"/>
  <c r="E56" i="20"/>
  <c r="E5" i="20" s="1"/>
  <c r="D56" i="20"/>
  <c r="D5" i="20" s="1"/>
  <c r="C56" i="20"/>
  <c r="C5" i="20" s="1"/>
  <c r="B56" i="20"/>
  <c r="B5" i="20" s="1"/>
  <c r="P55" i="20"/>
  <c r="F5" i="35" s="1"/>
  <c r="O55" i="20"/>
  <c r="P54" i="20"/>
  <c r="F4" i="35" s="1"/>
  <c r="O54" i="20"/>
  <c r="P53" i="20"/>
  <c r="F3" i="35" s="1"/>
  <c r="O53" i="20"/>
  <c r="M6" i="20"/>
  <c r="L6" i="20"/>
  <c r="K6" i="20"/>
  <c r="J6" i="20"/>
  <c r="I6" i="20"/>
  <c r="H6" i="20"/>
  <c r="G6" i="20"/>
  <c r="F6" i="20"/>
  <c r="E6" i="20"/>
  <c r="D6" i="20"/>
  <c r="C6" i="20"/>
  <c r="B6" i="20"/>
  <c r="N6" i="20"/>
  <c r="N5" i="20"/>
  <c r="M56" i="19"/>
  <c r="M5" i="19" s="1"/>
  <c r="L56" i="19"/>
  <c r="L5" i="19" s="1"/>
  <c r="K56" i="19"/>
  <c r="K5" i="19" s="1"/>
  <c r="J56" i="19"/>
  <c r="J5" i="19" s="1"/>
  <c r="I56" i="19"/>
  <c r="I5" i="19" s="1"/>
  <c r="H56" i="19"/>
  <c r="H5" i="19" s="1"/>
  <c r="G56" i="19"/>
  <c r="G5" i="19" s="1"/>
  <c r="F56" i="19"/>
  <c r="F5" i="19" s="1"/>
  <c r="E56" i="19"/>
  <c r="E5" i="19" s="1"/>
  <c r="D56" i="19"/>
  <c r="D5" i="19" s="1"/>
  <c r="C56" i="19"/>
  <c r="C5" i="19" s="1"/>
  <c r="B56" i="19"/>
  <c r="B5" i="19" s="1"/>
  <c r="P55" i="19"/>
  <c r="D5" i="35" s="1"/>
  <c r="O55" i="19"/>
  <c r="P54" i="19"/>
  <c r="D4" i="35" s="1"/>
  <c r="O54" i="19"/>
  <c r="P53" i="19"/>
  <c r="D3" i="35" s="1"/>
  <c r="O53" i="19"/>
  <c r="N6" i="19"/>
  <c r="N5" i="19"/>
  <c r="C5" i="35"/>
  <c r="C4" i="35"/>
  <c r="C3" i="35"/>
  <c r="C8" i="35"/>
  <c r="C43" i="35" s="1"/>
  <c r="F42" i="35" l="1"/>
  <c r="F45" i="35" s="1"/>
  <c r="F46" i="35" s="1"/>
  <c r="C42" i="35"/>
  <c r="C45" i="35" s="1"/>
  <c r="C46" i="35" s="1"/>
  <c r="C47" i="35" s="1"/>
  <c r="D42" i="35"/>
  <c r="D45" i="35" s="1"/>
  <c r="D46" i="35" s="1"/>
  <c r="N42" i="35"/>
  <c r="N45" i="35" s="1"/>
  <c r="N46" i="35" s="1"/>
  <c r="R42" i="35"/>
  <c r="R45" i="35" s="1"/>
  <c r="R46" i="35" s="1"/>
  <c r="E3" i="35"/>
  <c r="E42" i="35" s="1"/>
  <c r="E45" i="35" s="1"/>
  <c r="E46" i="35" s="1"/>
  <c r="G42" i="35"/>
  <c r="G45" i="35" s="1"/>
  <c r="G46" i="35" s="1"/>
  <c r="K42" i="35"/>
  <c r="K45" i="35" s="1"/>
  <c r="K46" i="35" s="1"/>
  <c r="O42" i="35"/>
  <c r="O45" i="35" s="1"/>
  <c r="O46" i="35" s="1"/>
  <c r="S42" i="35"/>
  <c r="S45" i="35" s="1"/>
  <c r="S46" i="35" s="1"/>
  <c r="H42" i="35"/>
  <c r="H45" i="35" s="1"/>
  <c r="H46" i="35" s="1"/>
  <c r="L42" i="35"/>
  <c r="L45" i="35" s="1"/>
  <c r="L46" i="35" s="1"/>
  <c r="P42" i="35"/>
  <c r="P45" i="35" s="1"/>
  <c r="P46" i="35" s="1"/>
  <c r="T42" i="35"/>
  <c r="T45" i="35" s="1"/>
  <c r="T46" i="35" s="1"/>
  <c r="J42" i="35"/>
  <c r="J45" i="35" s="1"/>
  <c r="J46" i="35" s="1"/>
  <c r="I42" i="35"/>
  <c r="I45" i="35" s="1"/>
  <c r="I46" i="35" s="1"/>
  <c r="M42" i="35"/>
  <c r="M45" i="35" s="1"/>
  <c r="M46" i="35" s="1"/>
  <c r="Q42" i="35"/>
  <c r="Q45" i="35" s="1"/>
  <c r="Q46" i="35" s="1"/>
  <c r="U42" i="35"/>
  <c r="U45" i="35" s="1"/>
  <c r="U46" i="35" s="1"/>
  <c r="L7" i="31"/>
  <c r="P56" i="19"/>
  <c r="P56" i="22"/>
  <c r="G49" i="35"/>
  <c r="P56" i="33"/>
  <c r="D7" i="31"/>
  <c r="I7" i="29"/>
  <c r="H7" i="31"/>
  <c r="H7" i="29"/>
  <c r="P56" i="21"/>
  <c r="P56" i="20"/>
  <c r="O5" i="20"/>
  <c r="H7" i="28"/>
  <c r="J7" i="26"/>
  <c r="O5" i="31"/>
  <c r="O5" i="30"/>
  <c r="I7" i="30"/>
  <c r="J7" i="29"/>
  <c r="J7" i="27"/>
  <c r="G7" i="33"/>
  <c r="P49" i="33"/>
  <c r="D7" i="33"/>
  <c r="H7" i="33"/>
  <c r="L7" i="33"/>
  <c r="G7" i="19"/>
  <c r="K7" i="19"/>
  <c r="D7" i="19"/>
  <c r="L7" i="19"/>
  <c r="O5" i="29"/>
  <c r="M7" i="29"/>
  <c r="K7" i="34"/>
  <c r="L7" i="34"/>
  <c r="O5" i="28"/>
  <c r="M7" i="28"/>
  <c r="I7" i="28"/>
  <c r="L7" i="28"/>
  <c r="O5" i="26"/>
  <c r="M7" i="27"/>
  <c r="I7" i="26"/>
  <c r="J7" i="22"/>
  <c r="E7" i="20"/>
  <c r="C7" i="20"/>
  <c r="G7" i="20"/>
  <c r="F7" i="20"/>
  <c r="D7" i="20"/>
  <c r="H7" i="20"/>
  <c r="J7" i="33"/>
  <c r="E7" i="33"/>
  <c r="I7" i="33"/>
  <c r="M7" i="33"/>
  <c r="C7" i="33"/>
  <c r="K7" i="33"/>
  <c r="F7" i="33"/>
  <c r="B6" i="33"/>
  <c r="O6" i="33" s="1"/>
  <c r="C7" i="19"/>
  <c r="H7" i="19"/>
  <c r="I7" i="19"/>
  <c r="E7" i="19"/>
  <c r="J7" i="19"/>
  <c r="F7" i="19"/>
  <c r="M7" i="19"/>
  <c r="O6" i="19"/>
  <c r="C7" i="34"/>
  <c r="G7" i="34"/>
  <c r="H7" i="34"/>
  <c r="D7" i="34"/>
  <c r="F7" i="27"/>
  <c r="L7" i="27"/>
  <c r="F7" i="26"/>
  <c r="J7" i="25"/>
  <c r="K7" i="25"/>
  <c r="F7" i="24"/>
  <c r="J7" i="23"/>
  <c r="F7" i="23"/>
  <c r="K7" i="22"/>
  <c r="F7" i="22"/>
  <c r="G7" i="22"/>
  <c r="D7" i="25"/>
  <c r="H7" i="25"/>
  <c r="C7" i="24"/>
  <c r="G7" i="24"/>
  <c r="K7" i="24"/>
  <c r="L7" i="23"/>
  <c r="M7" i="23"/>
  <c r="E7" i="23"/>
  <c r="I7" i="23"/>
  <c r="C7" i="22"/>
  <c r="H7" i="21"/>
  <c r="C7" i="21"/>
  <c r="D7" i="21"/>
  <c r="L7" i="21"/>
  <c r="O5" i="19"/>
  <c r="O5" i="22"/>
  <c r="L7" i="25"/>
  <c r="E7" i="25"/>
  <c r="F7" i="25"/>
  <c r="C7" i="25"/>
  <c r="H7" i="24"/>
  <c r="J7" i="24"/>
  <c r="E7" i="24"/>
  <c r="I7" i="24"/>
  <c r="M7" i="24"/>
  <c r="D7" i="24"/>
  <c r="L7" i="24"/>
  <c r="B6" i="24"/>
  <c r="O6" i="24" s="1"/>
  <c r="H7" i="23"/>
  <c r="D7" i="23"/>
  <c r="G7" i="23"/>
  <c r="K7" i="23"/>
  <c r="B6" i="23"/>
  <c r="O6" i="23" s="1"/>
  <c r="H7" i="22"/>
  <c r="D7" i="22"/>
  <c r="O6" i="22"/>
  <c r="P49" i="22"/>
  <c r="L7" i="22"/>
  <c r="E7" i="22"/>
  <c r="I7" i="22"/>
  <c r="M7" i="22"/>
  <c r="F7" i="21"/>
  <c r="K7" i="21"/>
  <c r="E7" i="21"/>
  <c r="I7" i="21"/>
  <c r="M7" i="21"/>
  <c r="J7" i="21"/>
  <c r="P49" i="21"/>
  <c r="G7" i="21"/>
  <c r="B6" i="21"/>
  <c r="O6" i="21" s="1"/>
  <c r="M7" i="20"/>
  <c r="L7" i="20"/>
  <c r="K7" i="20"/>
  <c r="J7" i="20"/>
  <c r="I7" i="20"/>
  <c r="O6" i="20"/>
  <c r="P49" i="20"/>
  <c r="O6" i="32"/>
  <c r="I7" i="32"/>
  <c r="E7" i="32"/>
  <c r="J7" i="32"/>
  <c r="C7" i="32"/>
  <c r="G7" i="32"/>
  <c r="K7" i="32"/>
  <c r="F7" i="32"/>
  <c r="L7" i="32"/>
  <c r="D7" i="32"/>
  <c r="H7" i="32"/>
  <c r="M7" i="32"/>
  <c r="E7" i="31"/>
  <c r="J7" i="31"/>
  <c r="I7" i="31"/>
  <c r="K7" i="31"/>
  <c r="F7" i="31"/>
  <c r="C7" i="31"/>
  <c r="G7" i="31"/>
  <c r="M7" i="31"/>
  <c r="B6" i="31"/>
  <c r="O6" i="31" s="1"/>
  <c r="O7" i="31" s="1"/>
  <c r="H7" i="30"/>
  <c r="M7" i="30"/>
  <c r="F7" i="30"/>
  <c r="D7" i="30"/>
  <c r="L7" i="30"/>
  <c r="E7" i="30"/>
  <c r="J7" i="30"/>
  <c r="B6" i="30"/>
  <c r="O6" i="30" s="1"/>
  <c r="C7" i="30"/>
  <c r="G7" i="30"/>
  <c r="K7" i="30"/>
  <c r="D7" i="29"/>
  <c r="E7" i="29"/>
  <c r="O6" i="29"/>
  <c r="C7" i="29"/>
  <c r="G7" i="29"/>
  <c r="K7" i="29"/>
  <c r="F7" i="29"/>
  <c r="L7" i="29"/>
  <c r="E7" i="34"/>
  <c r="J7" i="34"/>
  <c r="F7" i="34"/>
  <c r="I7" i="34"/>
  <c r="M7" i="34"/>
  <c r="B6" i="34"/>
  <c r="O6" i="34" s="1"/>
  <c r="D7" i="28"/>
  <c r="F7" i="28"/>
  <c r="E7" i="28"/>
  <c r="J7" i="28"/>
  <c r="B6" i="28"/>
  <c r="O6" i="28" s="1"/>
  <c r="C7" i="28"/>
  <c r="G7" i="28"/>
  <c r="K7" i="28"/>
  <c r="D7" i="27"/>
  <c r="I7" i="27"/>
  <c r="C7" i="27"/>
  <c r="G7" i="27"/>
  <c r="K7" i="27"/>
  <c r="H7" i="27"/>
  <c r="E7" i="27"/>
  <c r="B6" i="27"/>
  <c r="O6" i="27" s="1"/>
  <c r="E7" i="26"/>
  <c r="O6" i="26"/>
  <c r="O7" i="26" s="1"/>
  <c r="C7" i="26"/>
  <c r="G7" i="26"/>
  <c r="K7" i="26"/>
  <c r="D7" i="26"/>
  <c r="L7" i="26"/>
  <c r="H7" i="26"/>
  <c r="M7" i="26"/>
  <c r="M7" i="25"/>
  <c r="I7" i="25"/>
  <c r="O6" i="25"/>
  <c r="G7" i="25"/>
  <c r="O5" i="32"/>
  <c r="B7" i="32"/>
  <c r="B7" i="29"/>
  <c r="O5" i="34"/>
  <c r="O5" i="27"/>
  <c r="B7" i="26"/>
  <c r="O5" i="25"/>
  <c r="B7" i="25"/>
  <c r="O5" i="24"/>
  <c r="C7" i="23"/>
  <c r="O5" i="23"/>
  <c r="B7" i="22"/>
  <c r="O5" i="21"/>
  <c r="O5" i="33"/>
  <c r="B7" i="20"/>
  <c r="O7" i="20" l="1"/>
  <c r="O7" i="28"/>
  <c r="D47" i="35"/>
  <c r="E47" i="35" s="1"/>
  <c r="F47" i="35" s="1"/>
  <c r="H49" i="35"/>
  <c r="O7" i="29"/>
  <c r="O7" i="30"/>
  <c r="O7" i="22"/>
  <c r="O7" i="19"/>
  <c r="B7" i="33"/>
  <c r="O7" i="32"/>
  <c r="B7" i="21"/>
  <c r="O7" i="33"/>
  <c r="B7" i="19"/>
  <c r="B7" i="28"/>
  <c r="B7" i="24"/>
  <c r="O7" i="23"/>
  <c r="O7" i="25"/>
  <c r="O7" i="24"/>
  <c r="B7" i="23"/>
  <c r="O7" i="21"/>
  <c r="B7" i="31"/>
  <c r="B7" i="30"/>
  <c r="B7" i="34"/>
  <c r="O7" i="34"/>
  <c r="B7" i="27"/>
  <c r="O7" i="27"/>
  <c r="G47" i="35" l="1"/>
  <c r="I49" i="35"/>
  <c r="O9" i="33" l="1"/>
  <c r="O9" i="20" s="1"/>
  <c r="O9" i="21" s="1"/>
  <c r="O9" i="22" s="1"/>
  <c r="O9" i="23" s="1"/>
  <c r="O9" i="24" s="1"/>
  <c r="O9" i="25" s="1"/>
  <c r="O9" i="26" s="1"/>
  <c r="O9" i="27" s="1"/>
  <c r="J49" i="35"/>
  <c r="H47" i="35"/>
  <c r="O9" i="28" l="1"/>
  <c r="O9" i="34" s="1"/>
  <c r="O9" i="29" s="1"/>
  <c r="O9" i="30" s="1"/>
  <c r="O9" i="31" s="1"/>
  <c r="O9" i="32" s="1"/>
  <c r="O9" i="36" s="1"/>
  <c r="O9" i="37" s="1"/>
  <c r="I47" i="35"/>
  <c r="K49" i="35"/>
  <c r="L49" i="35" l="1"/>
  <c r="J47" i="35"/>
  <c r="K47" i="35" l="1"/>
  <c r="M49" i="35"/>
  <c r="N49" i="35" l="1"/>
  <c r="L47" i="35"/>
  <c r="M47" i="35" l="1"/>
  <c r="O49" i="35"/>
  <c r="P49" i="35" l="1"/>
  <c r="N47" i="35"/>
  <c r="O47" i="35" l="1"/>
  <c r="Q49" i="35"/>
  <c r="R49" i="35" l="1"/>
  <c r="P47" i="35"/>
  <c r="B8" i="19"/>
  <c r="C4" i="19" s="1"/>
  <c r="C8" i="19" s="1"/>
  <c r="D4" i="19" s="1"/>
  <c r="D8" i="19" s="1"/>
  <c r="E4" i="19" s="1"/>
  <c r="E8" i="19" s="1"/>
  <c r="F4" i="19" s="1"/>
  <c r="F8" i="19" s="1"/>
  <c r="G4" i="19" s="1"/>
  <c r="G8" i="19" s="1"/>
  <c r="H4" i="19" s="1"/>
  <c r="H8" i="19" s="1"/>
  <c r="I4" i="19" s="1"/>
  <c r="I8" i="19" s="1"/>
  <c r="J4" i="19" s="1"/>
  <c r="J8" i="19" s="1"/>
  <c r="K4" i="19" s="1"/>
  <c r="K8" i="19" s="1"/>
  <c r="L4" i="19" s="1"/>
  <c r="L8" i="19" s="1"/>
  <c r="M4" i="19" s="1"/>
  <c r="M8" i="19" s="1"/>
  <c r="O4" i="19"/>
  <c r="Q47" i="35" l="1"/>
  <c r="S49" i="35"/>
  <c r="O8" i="19"/>
  <c r="B4" i="33"/>
  <c r="T49" i="35" l="1"/>
  <c r="R47" i="35"/>
  <c r="O4" i="33"/>
  <c r="B8" i="33"/>
  <c r="C4" i="33" s="1"/>
  <c r="C8" i="33" s="1"/>
  <c r="D4" i="33" s="1"/>
  <c r="D8" i="33" s="1"/>
  <c r="E4" i="33" s="1"/>
  <c r="E8" i="33" s="1"/>
  <c r="F4" i="33" s="1"/>
  <c r="F8" i="33" s="1"/>
  <c r="G4" i="33" s="1"/>
  <c r="G8" i="33" s="1"/>
  <c r="H4" i="33" s="1"/>
  <c r="H8" i="33" s="1"/>
  <c r="I4" i="33" s="1"/>
  <c r="I8" i="33" s="1"/>
  <c r="J4" i="33" s="1"/>
  <c r="J8" i="33" s="1"/>
  <c r="K4" i="33" s="1"/>
  <c r="K8" i="33" s="1"/>
  <c r="L4" i="33" s="1"/>
  <c r="L8" i="33" s="1"/>
  <c r="M4" i="33" s="1"/>
  <c r="M8" i="33" s="1"/>
  <c r="S47" i="35" l="1"/>
  <c r="U49" i="35"/>
  <c r="O8" i="33"/>
  <c r="B4" i="20"/>
  <c r="T47" i="35" l="1"/>
  <c r="B8" i="20"/>
  <c r="C4" i="20" s="1"/>
  <c r="C8" i="20" s="1"/>
  <c r="D4" i="20" s="1"/>
  <c r="D8" i="20" s="1"/>
  <c r="E4" i="20" s="1"/>
  <c r="E8" i="20" s="1"/>
  <c r="F4" i="20" s="1"/>
  <c r="F8" i="20" s="1"/>
  <c r="G4" i="20" s="1"/>
  <c r="G8" i="20" s="1"/>
  <c r="H4" i="20" s="1"/>
  <c r="H8" i="20" s="1"/>
  <c r="I4" i="20" s="1"/>
  <c r="I8" i="20" s="1"/>
  <c r="J4" i="20" s="1"/>
  <c r="J8" i="20" s="1"/>
  <c r="K4" i="20" s="1"/>
  <c r="K8" i="20" s="1"/>
  <c r="L4" i="20" s="1"/>
  <c r="L8" i="20" s="1"/>
  <c r="M4" i="20" s="1"/>
  <c r="M8" i="20" s="1"/>
  <c r="O4" i="20"/>
  <c r="U47" i="35" l="1"/>
  <c r="O8" i="20"/>
  <c r="B4" i="21"/>
  <c r="O4" i="21" l="1"/>
  <c r="B8" i="21"/>
  <c r="C4" i="21" s="1"/>
  <c r="C8" i="21" s="1"/>
  <c r="D4" i="21" s="1"/>
  <c r="D8" i="21" s="1"/>
  <c r="E4" i="21" s="1"/>
  <c r="E8" i="21" s="1"/>
  <c r="F4" i="21" s="1"/>
  <c r="F8" i="21" s="1"/>
  <c r="G4" i="21" s="1"/>
  <c r="G8" i="21" s="1"/>
  <c r="H4" i="21" s="1"/>
  <c r="H8" i="21" s="1"/>
  <c r="I4" i="21" s="1"/>
  <c r="I8" i="21" s="1"/>
  <c r="J4" i="21" s="1"/>
  <c r="J8" i="21" s="1"/>
  <c r="K4" i="21" s="1"/>
  <c r="K8" i="21" s="1"/>
  <c r="L4" i="21" s="1"/>
  <c r="L8" i="21" s="1"/>
  <c r="M4" i="21" s="1"/>
  <c r="M8" i="21" s="1"/>
  <c r="O8" i="21" l="1"/>
  <c r="B4" i="22"/>
  <c r="O4" i="22" l="1"/>
  <c r="B8" i="22"/>
  <c r="C4" i="22" s="1"/>
  <c r="C8" i="22" s="1"/>
  <c r="D4" i="22" s="1"/>
  <c r="D8" i="22" s="1"/>
  <c r="E4" i="22" s="1"/>
  <c r="E8" i="22" s="1"/>
  <c r="F4" i="22" s="1"/>
  <c r="F8" i="22" s="1"/>
  <c r="G4" i="22" s="1"/>
  <c r="G8" i="22" s="1"/>
  <c r="H4" i="22" s="1"/>
  <c r="H8" i="22" s="1"/>
  <c r="I4" i="22" s="1"/>
  <c r="I8" i="22" s="1"/>
  <c r="J4" i="22" s="1"/>
  <c r="J8" i="22" s="1"/>
  <c r="K4" i="22" s="1"/>
  <c r="K8" i="22" s="1"/>
  <c r="L4" i="22" s="1"/>
  <c r="L8" i="22" s="1"/>
  <c r="M4" i="22" s="1"/>
  <c r="M8" i="22" s="1"/>
  <c r="O8" i="22" l="1"/>
  <c r="B4" i="23"/>
  <c r="O4" i="23" l="1"/>
  <c r="B8" i="23"/>
  <c r="C4" i="23" s="1"/>
  <c r="C8" i="23" s="1"/>
  <c r="D4" i="23" s="1"/>
  <c r="D8" i="23" s="1"/>
  <c r="E4" i="23" s="1"/>
  <c r="E8" i="23" s="1"/>
  <c r="F4" i="23" s="1"/>
  <c r="F8" i="23" s="1"/>
  <c r="G4" i="23" s="1"/>
  <c r="G8" i="23" s="1"/>
  <c r="H4" i="23" s="1"/>
  <c r="H8" i="23" s="1"/>
  <c r="I4" i="23" s="1"/>
  <c r="I8" i="23" s="1"/>
  <c r="J4" i="23" s="1"/>
  <c r="J8" i="23" s="1"/>
  <c r="K4" i="23" s="1"/>
  <c r="K8" i="23" s="1"/>
  <c r="L4" i="23" s="1"/>
  <c r="L8" i="23" s="1"/>
  <c r="M4" i="23" s="1"/>
  <c r="M8" i="23" s="1"/>
  <c r="B4" i="24" l="1"/>
  <c r="O8" i="23"/>
  <c r="B8" i="24" l="1"/>
  <c r="C4" i="24" s="1"/>
  <c r="C8" i="24" s="1"/>
  <c r="D4" i="24" s="1"/>
  <c r="D8" i="24" s="1"/>
  <c r="E4" i="24" s="1"/>
  <c r="E8" i="24" s="1"/>
  <c r="F4" i="24" s="1"/>
  <c r="F8" i="24" s="1"/>
  <c r="G4" i="24" s="1"/>
  <c r="G8" i="24" s="1"/>
  <c r="H4" i="24" s="1"/>
  <c r="H8" i="24" s="1"/>
  <c r="I4" i="24" s="1"/>
  <c r="I8" i="24" s="1"/>
  <c r="J4" i="24" s="1"/>
  <c r="J8" i="24" s="1"/>
  <c r="K4" i="24" s="1"/>
  <c r="K8" i="24" s="1"/>
  <c r="L4" i="24" s="1"/>
  <c r="L8" i="24" s="1"/>
  <c r="M4" i="24" s="1"/>
  <c r="M8" i="24" s="1"/>
  <c r="O4" i="24"/>
  <c r="O8" i="24" l="1"/>
  <c r="B4" i="25"/>
  <c r="O4" i="25" l="1"/>
  <c r="B8" i="25"/>
  <c r="C4" i="25" s="1"/>
  <c r="C8" i="25" s="1"/>
  <c r="D4" i="25" s="1"/>
  <c r="D8" i="25" s="1"/>
  <c r="E4" i="25" s="1"/>
  <c r="E8" i="25" s="1"/>
  <c r="F4" i="25" s="1"/>
  <c r="F8" i="25" s="1"/>
  <c r="G4" i="25" s="1"/>
  <c r="G8" i="25" s="1"/>
  <c r="H4" i="25" s="1"/>
  <c r="H8" i="25" s="1"/>
  <c r="I4" i="25" s="1"/>
  <c r="I8" i="25" s="1"/>
  <c r="J4" i="25" s="1"/>
  <c r="J8" i="25" s="1"/>
  <c r="K4" i="25" s="1"/>
  <c r="K8" i="25" s="1"/>
  <c r="L4" i="25" s="1"/>
  <c r="L8" i="25" s="1"/>
  <c r="M4" i="25" s="1"/>
  <c r="M8" i="25" s="1"/>
  <c r="B4" i="26" l="1"/>
  <c r="O8" i="25"/>
  <c r="O4" i="26" l="1"/>
  <c r="B8" i="26"/>
  <c r="C4" i="26" s="1"/>
  <c r="C8" i="26" s="1"/>
  <c r="D4" i="26" s="1"/>
  <c r="D8" i="26" s="1"/>
  <c r="E4" i="26" s="1"/>
  <c r="E8" i="26" s="1"/>
  <c r="F4" i="26" s="1"/>
  <c r="F8" i="26" s="1"/>
  <c r="G4" i="26" s="1"/>
  <c r="G8" i="26" s="1"/>
  <c r="H4" i="26" s="1"/>
  <c r="H8" i="26" s="1"/>
  <c r="I4" i="26" s="1"/>
  <c r="I8" i="26" s="1"/>
  <c r="J4" i="26" s="1"/>
  <c r="J8" i="26" s="1"/>
  <c r="K4" i="26" s="1"/>
  <c r="K8" i="26" s="1"/>
  <c r="L4" i="26" s="1"/>
  <c r="L8" i="26" s="1"/>
  <c r="M4" i="26" s="1"/>
  <c r="M8" i="26" s="1"/>
  <c r="O8" i="26" l="1"/>
  <c r="B4" i="27"/>
  <c r="B8" i="27" l="1"/>
  <c r="C4" i="27" s="1"/>
  <c r="C8" i="27" s="1"/>
  <c r="D4" i="27" s="1"/>
  <c r="D8" i="27" s="1"/>
  <c r="E4" i="27" s="1"/>
  <c r="E8" i="27" s="1"/>
  <c r="F4" i="27" s="1"/>
  <c r="F8" i="27" s="1"/>
  <c r="G4" i="27" s="1"/>
  <c r="G8" i="27" s="1"/>
  <c r="H4" i="27" s="1"/>
  <c r="H8" i="27" s="1"/>
  <c r="I4" i="27" s="1"/>
  <c r="I8" i="27" s="1"/>
  <c r="J4" i="27" s="1"/>
  <c r="J8" i="27" s="1"/>
  <c r="K4" i="27" s="1"/>
  <c r="K8" i="27" s="1"/>
  <c r="L4" i="27" s="1"/>
  <c r="L8" i="27" s="1"/>
  <c r="M4" i="27" s="1"/>
  <c r="M8" i="27" s="1"/>
  <c r="O4" i="27"/>
  <c r="O8" i="27" l="1"/>
  <c r="B4" i="28"/>
  <c r="O4" i="28" l="1"/>
  <c r="B8" i="28"/>
  <c r="C4" i="28" s="1"/>
  <c r="C8" i="28" s="1"/>
  <c r="D4" i="28" s="1"/>
  <c r="D8" i="28" s="1"/>
  <c r="E4" i="28" s="1"/>
  <c r="E8" i="28" s="1"/>
  <c r="F4" i="28" s="1"/>
  <c r="F8" i="28" s="1"/>
  <c r="G4" i="28" s="1"/>
  <c r="G8" i="28" s="1"/>
  <c r="H4" i="28" s="1"/>
  <c r="H8" i="28" s="1"/>
  <c r="I4" i="28" s="1"/>
  <c r="I8" i="28" s="1"/>
  <c r="J4" i="28" s="1"/>
  <c r="J8" i="28" s="1"/>
  <c r="K4" i="28" s="1"/>
  <c r="K8" i="28" s="1"/>
  <c r="L4" i="28" s="1"/>
  <c r="L8" i="28" s="1"/>
  <c r="M4" i="28" s="1"/>
  <c r="M8" i="28" s="1"/>
  <c r="B4" i="34" l="1"/>
  <c r="O8" i="28"/>
  <c r="O4" i="34" l="1"/>
  <c r="B8" i="34"/>
  <c r="C4" i="34" s="1"/>
  <c r="C8" i="34" s="1"/>
  <c r="D4" i="34" s="1"/>
  <c r="D8" i="34" s="1"/>
  <c r="E4" i="34" s="1"/>
  <c r="E8" i="34" s="1"/>
  <c r="F4" i="34" s="1"/>
  <c r="F8" i="34" s="1"/>
  <c r="G4" i="34" s="1"/>
  <c r="G8" i="34" s="1"/>
  <c r="H4" i="34" s="1"/>
  <c r="H8" i="34" s="1"/>
  <c r="I4" i="34" s="1"/>
  <c r="I8" i="34" s="1"/>
  <c r="J4" i="34" s="1"/>
  <c r="J8" i="34" s="1"/>
  <c r="K4" i="34" s="1"/>
  <c r="K8" i="34" s="1"/>
  <c r="L4" i="34" s="1"/>
  <c r="L8" i="34" s="1"/>
  <c r="M4" i="34" s="1"/>
  <c r="M8" i="34" s="1"/>
  <c r="B4" i="29" l="1"/>
  <c r="O8" i="34"/>
  <c r="O4" i="29" l="1"/>
  <c r="B8" i="29"/>
  <c r="C4" i="29" s="1"/>
  <c r="C8" i="29" s="1"/>
  <c r="D4" i="29" s="1"/>
  <c r="D8" i="29" s="1"/>
  <c r="E4" i="29" s="1"/>
  <c r="E8" i="29" s="1"/>
  <c r="F4" i="29" s="1"/>
  <c r="F8" i="29" s="1"/>
  <c r="G4" i="29" s="1"/>
  <c r="G8" i="29" s="1"/>
  <c r="H4" i="29" s="1"/>
  <c r="H8" i="29" s="1"/>
  <c r="I4" i="29" s="1"/>
  <c r="I8" i="29" s="1"/>
  <c r="J4" i="29" s="1"/>
  <c r="J8" i="29" s="1"/>
  <c r="K4" i="29" s="1"/>
  <c r="K8" i="29" s="1"/>
  <c r="L4" i="29" s="1"/>
  <c r="L8" i="29" s="1"/>
  <c r="M4" i="29" s="1"/>
  <c r="M8" i="29" s="1"/>
  <c r="B4" i="30" l="1"/>
  <c r="O8" i="29"/>
  <c r="B8" i="30" l="1"/>
  <c r="C4" i="30" s="1"/>
  <c r="C8" i="30" s="1"/>
  <c r="D4" i="30" s="1"/>
  <c r="D8" i="30" s="1"/>
  <c r="E4" i="30" s="1"/>
  <c r="E8" i="30" s="1"/>
  <c r="F4" i="30" s="1"/>
  <c r="F8" i="30" s="1"/>
  <c r="G4" i="30" s="1"/>
  <c r="G8" i="30" s="1"/>
  <c r="H4" i="30" s="1"/>
  <c r="H8" i="30" s="1"/>
  <c r="I4" i="30" s="1"/>
  <c r="I8" i="30" s="1"/>
  <c r="J4" i="30" s="1"/>
  <c r="J8" i="30" s="1"/>
  <c r="K4" i="30" s="1"/>
  <c r="K8" i="30" s="1"/>
  <c r="L4" i="30" s="1"/>
  <c r="L8" i="30" s="1"/>
  <c r="M4" i="30" s="1"/>
  <c r="M8" i="30" s="1"/>
  <c r="O4" i="30"/>
  <c r="B4" i="31" l="1"/>
  <c r="O8" i="30"/>
  <c r="O4" i="31" l="1"/>
  <c r="B8" i="31"/>
  <c r="C4" i="31" s="1"/>
  <c r="C8" i="31" s="1"/>
  <c r="D4" i="31" s="1"/>
  <c r="D8" i="31" s="1"/>
  <c r="E4" i="31" s="1"/>
  <c r="E8" i="31" s="1"/>
  <c r="F4" i="31" s="1"/>
  <c r="F8" i="31" s="1"/>
  <c r="G4" i="31" s="1"/>
  <c r="G8" i="31" s="1"/>
  <c r="H4" i="31" s="1"/>
  <c r="H8" i="31" s="1"/>
  <c r="I4" i="31" s="1"/>
  <c r="I8" i="31" s="1"/>
  <c r="J4" i="31" s="1"/>
  <c r="J8" i="31" s="1"/>
  <c r="K4" i="31" s="1"/>
  <c r="K8" i="31" s="1"/>
  <c r="L4" i="31" s="1"/>
  <c r="L8" i="31" s="1"/>
  <c r="M4" i="31" s="1"/>
  <c r="M8" i="31" s="1"/>
  <c r="O8" i="31" l="1"/>
  <c r="B4" i="32"/>
  <c r="B8" i="32" l="1"/>
  <c r="C4" i="32" s="1"/>
  <c r="C8" i="32" s="1"/>
  <c r="D4" i="32" s="1"/>
  <c r="D8" i="32" s="1"/>
  <c r="E4" i="32" s="1"/>
  <c r="E8" i="32" s="1"/>
  <c r="F4" i="32" s="1"/>
  <c r="F8" i="32" s="1"/>
  <c r="G4" i="32" s="1"/>
  <c r="G8" i="32" s="1"/>
  <c r="H4" i="32" s="1"/>
  <c r="H8" i="32" s="1"/>
  <c r="I4" i="32" s="1"/>
  <c r="I8" i="32" s="1"/>
  <c r="J4" i="32" s="1"/>
  <c r="J8" i="32" s="1"/>
  <c r="K4" i="32" s="1"/>
  <c r="K8" i="32" s="1"/>
  <c r="L4" i="32" s="1"/>
  <c r="L8" i="32" s="1"/>
  <c r="M4" i="32" s="1"/>
  <c r="M8" i="32" s="1"/>
  <c r="O4" i="32"/>
  <c r="O8" i="32" l="1"/>
  <c r="B4" i="36"/>
  <c r="B8" i="36" l="1"/>
  <c r="C4" i="36" s="1"/>
  <c r="C8" i="36" s="1"/>
  <c r="D4" i="36" s="1"/>
  <c r="D8" i="36" s="1"/>
  <c r="E4" i="36" s="1"/>
  <c r="E8" i="36" s="1"/>
  <c r="F4" i="36" s="1"/>
  <c r="F8" i="36" s="1"/>
  <c r="G4" i="36" s="1"/>
  <c r="G8" i="36" s="1"/>
  <c r="H4" i="36" s="1"/>
  <c r="H8" i="36" s="1"/>
  <c r="I4" i="36" s="1"/>
  <c r="I8" i="36" s="1"/>
  <c r="J4" i="36" s="1"/>
  <c r="J8" i="36" s="1"/>
  <c r="K4" i="36" s="1"/>
  <c r="K8" i="36" s="1"/>
  <c r="L4" i="36" s="1"/>
  <c r="L8" i="36" s="1"/>
  <c r="M4" i="36" s="1"/>
  <c r="M8" i="36" s="1"/>
  <c r="O4" i="36"/>
  <c r="O8" i="36" l="1"/>
  <c r="B4" i="37"/>
  <c r="B8" i="37" l="1"/>
  <c r="C4" i="37" s="1"/>
  <c r="C8" i="37" s="1"/>
  <c r="D4" i="37" s="1"/>
  <c r="D8" i="37" s="1"/>
  <c r="E4" i="37" s="1"/>
  <c r="E8" i="37" s="1"/>
  <c r="F4" i="37" s="1"/>
  <c r="F8" i="37" s="1"/>
  <c r="G4" i="37" s="1"/>
  <c r="G8" i="37" s="1"/>
  <c r="H4" i="37" s="1"/>
  <c r="H8" i="37" s="1"/>
  <c r="I4" i="37" s="1"/>
  <c r="I8" i="37" s="1"/>
  <c r="J4" i="37" s="1"/>
  <c r="J8" i="37" s="1"/>
  <c r="K4" i="37" s="1"/>
  <c r="K8" i="37" s="1"/>
  <c r="L4" i="37" s="1"/>
  <c r="L8" i="37" s="1"/>
  <c r="M4" i="37" s="1"/>
  <c r="M8" i="37" s="1"/>
  <c r="O8" i="37" s="1"/>
  <c r="O4" i="37"/>
</calcChain>
</file>

<file path=xl/sharedStrings.xml><?xml version="1.0" encoding="utf-8"?>
<sst xmlns="http://schemas.openxmlformats.org/spreadsheetml/2006/main" count="2612" uniqueCount="100">
  <si>
    <t>Miete</t>
  </si>
  <si>
    <t>Einnahmen</t>
  </si>
  <si>
    <t>Ausgaben</t>
  </si>
  <si>
    <t>Jahreswerte</t>
  </si>
  <si>
    <t>Januar</t>
  </si>
  <si>
    <t>Februar</t>
  </si>
  <si>
    <t>März</t>
  </si>
  <si>
    <t>April</t>
  </si>
  <si>
    <t>Mai</t>
  </si>
  <si>
    <t>August</t>
  </si>
  <si>
    <t>September</t>
  </si>
  <si>
    <t>Oktober</t>
  </si>
  <si>
    <t>November</t>
  </si>
  <si>
    <t>Dezember</t>
  </si>
  <si>
    <t>Summe Einnahmen</t>
  </si>
  <si>
    <t>Juni</t>
  </si>
  <si>
    <t>Juli</t>
  </si>
  <si>
    <t>Handy / Internet</t>
  </si>
  <si>
    <t>Art</t>
  </si>
  <si>
    <t>Kredit Haus</t>
  </si>
  <si>
    <t>Tanken</t>
  </si>
  <si>
    <t>Essen</t>
  </si>
  <si>
    <t>sonst.</t>
  </si>
  <si>
    <t>Unterhalt Lea</t>
  </si>
  <si>
    <t>Grundsteuer</t>
  </si>
  <si>
    <t>Lohn Andy netto</t>
  </si>
  <si>
    <t>Lohn Jana netto</t>
  </si>
  <si>
    <t>Summen Belastung fix</t>
  </si>
  <si>
    <t>Bilanz (übrig im Monat)</t>
  </si>
  <si>
    <t>Monat</t>
  </si>
  <si>
    <t>Quartal</t>
  </si>
  <si>
    <t>Jahr</t>
  </si>
  <si>
    <t>Guthaben Monatsanfang</t>
  </si>
  <si>
    <t>Guthaben Monatsende</t>
  </si>
  <si>
    <t>Jahressumme</t>
  </si>
  <si>
    <t>Bilanz gesamt</t>
  </si>
  <si>
    <t>GEZ (Rundfunkgebühr)</t>
  </si>
  <si>
    <t>Bilanzübersicht (wird berechnet --&gt; hier keine Werte eingeben!)</t>
  </si>
  <si>
    <t>Guthaben 01.01.</t>
  </si>
  <si>
    <t>Guthaben 31.12.</t>
  </si>
  <si>
    <t>Übersicht monatliche Belastungen (Eingabe --&gt; wird automatisch in die Monate übernommen)</t>
  </si>
  <si>
    <t>Übersicht geschätzte Einnahmen (Eingabe --&gt; wird automatisch in die Monate übernommen)</t>
  </si>
  <si>
    <t>Save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</si>
  <si>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</si>
  <si>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</si>
  <si>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</si>
  <si>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</si>
  <si>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</si>
  <si>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</si>
  <si>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</si>
  <si>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</si>
  <si>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</si>
  <si>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2032</t>
  </si>
  <si>
    <t>2033</t>
  </si>
  <si>
    <t>2034</t>
  </si>
  <si>
    <t>2035</t>
  </si>
  <si>
    <t>2036</t>
  </si>
  <si>
    <t>2037</t>
  </si>
  <si>
    <t>save gesamt</t>
  </si>
  <si>
    <t>2038</t>
  </si>
  <si>
    <t>2039</t>
  </si>
  <si>
    <t>Jahr / Position</t>
  </si>
  <si>
    <t>Lohn Andy</t>
  </si>
  <si>
    <t>Lohn Jana</t>
  </si>
  <si>
    <t>Miete Eltern</t>
  </si>
  <si>
    <t>Laufzeit</t>
  </si>
  <si>
    <t>Summe Ausgaben</t>
  </si>
  <si>
    <t>Bilanz Monat</t>
  </si>
  <si>
    <t>Bilanz Jahr</t>
  </si>
  <si>
    <t>Kredit PSD</t>
  </si>
  <si>
    <t>Kredit PV</t>
  </si>
  <si>
    <t>Strom</t>
  </si>
  <si>
    <t>Gas</t>
  </si>
  <si>
    <t>Wasser</t>
  </si>
  <si>
    <t>2-Monatl. ab 04</t>
  </si>
  <si>
    <t>Vers. Haushaftpflicht</t>
  </si>
  <si>
    <t>Vers. Kombi PrivHaft,Glas,Hausrat</t>
  </si>
  <si>
    <t>Vers. LV Jana</t>
  </si>
  <si>
    <t>Vers. LV Andy</t>
  </si>
  <si>
    <t>Vers. Gebäudevers.</t>
  </si>
  <si>
    <t>Vers. Ergo Hausrat Weil</t>
  </si>
  <si>
    <t>Vers. Ergo Haftpflicht Weil</t>
  </si>
  <si>
    <t>Vers. HUK24 Auto Andy</t>
  </si>
  <si>
    <t>Vers. HUK24 Auto Jana</t>
  </si>
  <si>
    <t>Steuer KFZ Golf</t>
  </si>
  <si>
    <t>Steuer KFZ Skoda</t>
  </si>
  <si>
    <t>Vers. ADAC</t>
  </si>
  <si>
    <t>Miete Weil</t>
  </si>
  <si>
    <t>Nachzahlung Gas</t>
  </si>
  <si>
    <t>Unterhalt Natalie / Karin</t>
  </si>
  <si>
    <t>diverses</t>
  </si>
  <si>
    <t>Nachzahlung Wasser</t>
  </si>
  <si>
    <t>Steuerberater</t>
  </si>
  <si>
    <t>Techniker KV Andy</t>
  </si>
  <si>
    <t>Steuer FA Andy</t>
  </si>
  <si>
    <t>Zusatzkredit PV</t>
  </si>
  <si>
    <t>Kredit PSD bis 05/2026</t>
  </si>
  <si>
    <t>Modernisierungskredit PV bis 03/2035</t>
  </si>
  <si>
    <t>TK Andy</t>
  </si>
  <si>
    <t>Vers. Signal Unfall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</si>
</sst>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;[Red]#,##0.00\ [$€-407]"/>
    <numFmt numFmtId="165" formatCode="#,##0.00;[Red]#,##0.00"/>
    <numFmt numFmtId="166" formatCode="#,##0;[Red]#,##0"/>
  </numFmts>
  <fonts count="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4" fontId="0" fillId="0" borderId="0"/>
    <xf numFmtId="164" fontId="1" fillId="0" borderId="0" applyNumberFormat="0" applyBorder="0" applyProtection="0">
      <alignment horizontal="center"/>
    </xf>
    <xf numFmtId="164" fontId="1" fillId="0" borderId="0" applyNumberFormat="0" applyBorder="0" applyProtection="0">
      <alignment horizontal="center" textRotation="90"/>
    </xf>
    <xf numFmtId="164" fontId="2" fillId="0" borderId="0" applyNumberFormat="0" applyBorder="0" applyProtection="0"/>
    <xf numFmtId="164" fontId="2" fillId="0" borderId="0" applyBorder="0" applyProtection="0"/>
  </cellStyleXfs>
  <cellXfs count="109">
    <xf numFmtId="164" fontId="0" fillId="0" borderId="0" xfId="0"/>
    <xf numFmtId="165" fontId="0" fillId="0" borderId="0" xfId="0" applyNumberFormat="1"/>
    <xf numFmtId="164" fontId="0" fillId="0" borderId="3" xfId="0" applyBorder="1"/>
    <xf numFmtId="164" fontId="0" fillId="0" borderId="8" xfId="0" applyBorder="1"/>
    <xf numFmtId="164" fontId="0" fillId="0" borderId="10" xfId="0" applyBorder="1"/>
    <xf numFmtId="164" fontId="0" fillId="3" borderId="7" xfId="0" applyFill="1" applyBorder="1"/>
    <xf numFmtId="164" fontId="0" fillId="3" borderId="3" xfId="0" applyFill="1" applyBorder="1"/>
    <xf numFmtId="164" fontId="0" fillId="0" borderId="12" xfId="0" applyBorder="1"/>
    <xf numFmtId="164" fontId="0" fillId="0" borderId="14" xfId="0" applyBorder="1"/>
    <xf numFmtId="164" fontId="3" fillId="2" borderId="15" xfId="0" applyFont="1" applyFill="1" applyBorder="1"/>
    <xf numFmtId="164" fontId="3" fillId="2" borderId="16" xfId="0" applyFont="1" applyFill="1" applyBorder="1"/>
    <xf numFmtId="164" fontId="3" fillId="2" borderId="17" xfId="0" applyFont="1" applyFill="1" applyBorder="1"/>
    <xf numFmtId="164" fontId="0" fillId="3" borderId="11" xfId="0" applyFill="1" applyBorder="1"/>
    <xf numFmtId="164" fontId="0" fillId="3" borderId="13" xfId="0" applyFill="1" applyBorder="1"/>
    <xf numFmtId="164" fontId="0" fillId="0" borderId="18" xfId="0" applyBorder="1"/>
    <xf numFmtId="164" fontId="0" fillId="3" borderId="9" xfId="0" applyFill="1" applyBorder="1"/>
    <xf numFmtId="164" fontId="0" fillId="3" borderId="18" xfId="0" applyFill="1" applyBorder="1"/>
    <xf numFmtId="164" fontId="0" fillId="0" borderId="23" xfId="0" applyBorder="1"/>
    <xf numFmtId="164" fontId="3" fillId="3" borderId="15" xfId="0" applyFont="1" applyFill="1" applyBorder="1"/>
    <xf numFmtId="164" fontId="3" fillId="0" borderId="16" xfId="0" applyFont="1" applyBorder="1"/>
    <xf numFmtId="164" fontId="3" fillId="0" borderId="17" xfId="0" applyFont="1" applyBorder="1"/>
    <xf numFmtId="164" fontId="0" fillId="0" borderId="24" xfId="0" applyBorder="1"/>
    <xf numFmtId="164" fontId="0" fillId="5" borderId="3" xfId="0" applyFill="1" applyBorder="1"/>
    <xf numFmtId="164" fontId="0" fillId="5" borderId="18" xfId="0" applyFill="1" applyBorder="1"/>
    <xf numFmtId="164" fontId="0" fillId="5" borderId="12" xfId="0" applyFill="1" applyBorder="1"/>
    <xf numFmtId="164" fontId="0" fillId="3" borderId="27" xfId="0" applyFill="1" applyBorder="1"/>
    <xf numFmtId="49" fontId="0" fillId="3" borderId="7" xfId="0" applyNumberFormat="1" applyFill="1" applyBorder="1"/>
    <xf numFmtId="49" fontId="0" fillId="3" borderId="3" xfId="0" applyNumberFormat="1" applyFill="1" applyBorder="1"/>
    <xf numFmtId="49" fontId="0" fillId="3" borderId="18" xfId="0" applyNumberFormat="1" applyFill="1" applyBorder="1"/>
    <xf numFmtId="49" fontId="0" fillId="3" borderId="27" xfId="0" applyNumberFormat="1" applyFill="1" applyBorder="1"/>
    <xf numFmtId="49" fontId="0" fillId="0" borderId="0" xfId="0" applyNumberFormat="1"/>
    <xf numFmtId="49" fontId="3" fillId="4" borderId="28" xfId="0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164" fontId="0" fillId="3" borderId="30" xfId="0" applyFill="1" applyBorder="1"/>
    <xf numFmtId="164" fontId="0" fillId="0" borderId="0" xfId="0" quotePrefix="1"/>
    <xf numFmtId="0" fontId="0" fillId="0" borderId="0" xfId="0" applyNumberFormat="1"/>
    <xf numFmtId="166" fontId="0" fillId="0" borderId="0" xfId="0" applyNumberFormat="1"/>
    <xf numFmtId="164" fontId="0" fillId="7" borderId="0" xfId="0" applyFill="1" applyAlignment="1">
      <alignment horizontal="center"/>
    </xf>
    <xf numFmtId="0" fontId="0" fillId="7" borderId="0" xfId="0" applyNumberFormat="1" applyFill="1" applyAlignment="1">
      <alignment horizontal="center"/>
    </xf>
    <xf numFmtId="0" fontId="0" fillId="7" borderId="0" xfId="0" applyNumberFormat="1" applyFill="1"/>
    <xf numFmtId="164" fontId="0" fillId="0" borderId="2" xfId="0" applyBorder="1"/>
    <xf numFmtId="164" fontId="0" fillId="0" borderId="31" xfId="0" applyBorder="1"/>
    <xf numFmtId="164" fontId="0" fillId="0" borderId="34" xfId="0" applyBorder="1"/>
    <xf numFmtId="164" fontId="0" fillId="8" borderId="2" xfId="0" applyFill="1" applyBorder="1"/>
    <xf numFmtId="164" fontId="0" fillId="9" borderId="1" xfId="0" applyFill="1" applyBorder="1"/>
    <xf numFmtId="164" fontId="0" fillId="9" borderId="32" xfId="0" applyFill="1" applyBorder="1"/>
    <xf numFmtId="164" fontId="0" fillId="9" borderId="33" xfId="0" applyFill="1" applyBorder="1"/>
    <xf numFmtId="0" fontId="0" fillId="9" borderId="1" xfId="0" applyNumberFormat="1" applyFill="1" applyBorder="1"/>
    <xf numFmtId="0" fontId="0" fillId="9" borderId="33" xfId="0" applyNumberFormat="1" applyFill="1" applyBorder="1"/>
    <xf numFmtId="164" fontId="0" fillId="10" borderId="0" xfId="0" applyFill="1" applyBorder="1"/>
    <xf numFmtId="164" fontId="0" fillId="0" borderId="0" xfId="0" applyNumberFormat="1"/>
    <xf numFmtId="0" fontId="0" fillId="3" borderId="0" xfId="0" applyNumberFormat="1" applyFill="1" applyBorder="1"/>
    <xf numFmtId="164" fontId="0" fillId="3" borderId="0" xfId="0" applyNumberFormat="1" applyFill="1"/>
    <xf numFmtId="164" fontId="0" fillId="3" borderId="0" xfId="0" applyFill="1"/>
    <xf numFmtId="0" fontId="0" fillId="4" borderId="35" xfId="0" applyNumberFormat="1" applyFill="1" applyBorder="1"/>
    <xf numFmtId="164" fontId="0" fillId="4" borderId="36" xfId="0" applyNumberFormat="1" applyFill="1" applyBorder="1"/>
    <xf numFmtId="164" fontId="0" fillId="4" borderId="37" xfId="0" applyNumberFormat="1" applyFill="1" applyBorder="1"/>
    <xf numFmtId="0" fontId="0" fillId="11" borderId="0" xfId="0" applyNumberFormat="1" applyFill="1" applyBorder="1"/>
    <xf numFmtId="164" fontId="0" fillId="11" borderId="0" xfId="0" applyNumberFormat="1" applyFill="1"/>
    <xf numFmtId="164" fontId="0" fillId="11" borderId="0" xfId="0" applyFill="1"/>
    <xf numFmtId="164" fontId="0" fillId="6" borderId="0" xfId="0" applyFill="1" applyBorder="1"/>
    <xf numFmtId="164" fontId="0" fillId="3" borderId="12" xfId="0" applyFill="1" applyBorder="1"/>
    <xf numFmtId="164" fontId="0" fillId="3" borderId="38" xfId="0" applyFill="1" applyBorder="1"/>
    <xf numFmtId="164" fontId="0" fillId="3" borderId="0" xfId="0" applyFill="1" applyBorder="1"/>
    <xf numFmtId="164" fontId="0" fillId="3" borderId="28" xfId="0" applyFill="1" applyBorder="1"/>
    <xf numFmtId="164" fontId="0" fillId="0" borderId="29" xfId="0" applyBorder="1"/>
    <xf numFmtId="164" fontId="0" fillId="0" borderId="39" xfId="0" applyBorder="1"/>
    <xf numFmtId="164" fontId="0" fillId="0" borderId="40" xfId="0" applyBorder="1"/>
    <xf numFmtId="164" fontId="0" fillId="3" borderId="4" xfId="0" applyFill="1" applyBorder="1"/>
    <xf numFmtId="164" fontId="0" fillId="0" borderId="5" xfId="0" applyBorder="1"/>
    <xf numFmtId="164" fontId="0" fillId="0" borderId="41" xfId="0" applyBorder="1"/>
    <xf numFmtId="164" fontId="0" fillId="0" borderId="6" xfId="0" applyBorder="1"/>
    <xf numFmtId="164" fontId="0" fillId="0" borderId="42" xfId="0" applyBorder="1"/>
    <xf numFmtId="164" fontId="0" fillId="0" borderId="43" xfId="0" applyBorder="1"/>
    <xf numFmtId="164" fontId="0" fillId="0" borderId="38" xfId="0" applyBorder="1"/>
    <xf numFmtId="164" fontId="0" fillId="0" borderId="44" xfId="0" applyBorder="1"/>
    <xf numFmtId="164" fontId="0" fillId="0" borderId="45" xfId="0" applyBorder="1"/>
    <xf numFmtId="164" fontId="0" fillId="3" borderId="29" xfId="0" applyFill="1" applyBorder="1"/>
    <xf numFmtId="164" fontId="0" fillId="3" borderId="39" xfId="0" applyFill="1" applyBorder="1"/>
    <xf numFmtId="164" fontId="3" fillId="4" borderId="18" xfId="0" applyFont="1" applyFill="1" applyBorder="1" applyAlignment="1">
      <alignment horizontal="center" vertical="center"/>
    </xf>
    <xf numFmtId="164" fontId="3" fillId="4" borderId="49" xfId="0" applyFont="1" applyFill="1" applyBorder="1" applyAlignment="1">
      <alignment horizontal="center" vertical="center"/>
    </xf>
    <xf numFmtId="164" fontId="0" fillId="0" borderId="49" xfId="0" applyBorder="1" applyAlignment="1">
      <alignment horizontal="center" vertical="center"/>
    </xf>
    <xf numFmtId="164" fontId="0" fillId="0" borderId="50" xfId="0" applyBorder="1" applyAlignment="1">
      <alignment horizontal="center" vertical="center"/>
    </xf>
    <xf numFmtId="164" fontId="3" fillId="3" borderId="47" xfId="0" applyFont="1" applyFill="1" applyBorder="1" applyAlignment="1">
      <alignment horizontal="center" vertical="center"/>
    </xf>
    <xf numFmtId="164" fontId="0" fillId="3" borderId="48" xfId="0" applyFill="1" applyBorder="1" applyAlignment="1">
      <alignment horizontal="center" vertical="center"/>
    </xf>
    <xf numFmtId="164" fontId="3" fillId="4" borderId="3" xfId="0" applyFont="1" applyFill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3" fillId="4" borderId="21" xfId="0" applyFont="1" applyFill="1" applyBorder="1" applyAlignment="1">
      <alignment horizontal="center" vertical="center"/>
    </xf>
    <xf numFmtId="164" fontId="3" fillId="4" borderId="25" xfId="0" applyFont="1" applyFill="1" applyBorder="1" applyAlignment="1">
      <alignment horizontal="center" vertical="center"/>
    </xf>
    <xf numFmtId="164" fontId="0" fillId="0" borderId="25" xfId="0" applyBorder="1" applyAlignment="1">
      <alignment horizontal="center" vertical="center"/>
    </xf>
    <xf numFmtId="164" fontId="0" fillId="0" borderId="22" xfId="0" applyBorder="1" applyAlignment="1">
      <alignment horizontal="center" vertical="center"/>
    </xf>
    <xf numFmtId="164" fontId="0" fillId="3" borderId="11" xfId="0" applyFill="1" applyBorder="1" applyAlignment="1">
      <alignment horizontal="center" vertical="center"/>
    </xf>
    <xf numFmtId="164" fontId="0" fillId="0" borderId="24" xfId="0" applyBorder="1" applyAlignment="1">
      <alignment horizontal="center" vertical="center"/>
    </xf>
    <xf numFmtId="49" fontId="3" fillId="4" borderId="43" xfId="0" applyNumberFormat="1" applyFont="1" applyFill="1" applyBorder="1" applyAlignment="1">
      <alignment horizontal="center" vertical="center"/>
    </xf>
    <xf numFmtId="164" fontId="0" fillId="0" borderId="46" xfId="0" applyBorder="1" applyAlignment="1">
      <alignment horizontal="center" vertical="center"/>
    </xf>
    <xf numFmtId="164" fontId="3" fillId="3" borderId="21" xfId="0" applyFont="1" applyFill="1" applyBorder="1" applyAlignment="1">
      <alignment horizontal="center" vertical="center"/>
    </xf>
    <xf numFmtId="164" fontId="0" fillId="3" borderId="22" xfId="0" applyFill="1" applyBorder="1" applyAlignment="1">
      <alignment horizontal="center" vertical="center"/>
    </xf>
    <xf numFmtId="164" fontId="3" fillId="4" borderId="4" xfId="0" applyFont="1" applyFill="1" applyBorder="1" applyAlignment="1">
      <alignment horizontal="center" vertical="center"/>
    </xf>
    <xf numFmtId="164" fontId="3" fillId="4" borderId="5" xfId="0" applyFont="1" applyFill="1" applyBorder="1" applyAlignment="1">
      <alignment horizontal="center" vertical="center"/>
    </xf>
    <xf numFmtId="164" fontId="3" fillId="4" borderId="19" xfId="0" applyFont="1" applyFill="1" applyBorder="1" applyAlignment="1">
      <alignment horizontal="center" vertical="center"/>
    </xf>
    <xf numFmtId="164" fontId="0" fillId="0" borderId="20" xfId="0" applyBorder="1" applyAlignment="1">
      <alignment horizontal="center" vertical="center"/>
    </xf>
    <xf numFmtId="164" fontId="3" fillId="4" borderId="1" xfId="0" applyFont="1" applyFill="1" applyBorder="1" applyAlignment="1">
      <alignment horizontal="center" vertical="center"/>
    </xf>
    <xf numFmtId="164" fontId="3" fillId="4" borderId="2" xfId="0" applyFont="1" applyFill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0" fillId="0" borderId="26" xfId="0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FDDB-94A3-4804-8B33-EA1A11BC5DB0}">
  <dimension ref="A1:Q56"/>
  <sheetViews>
    <sheetView tabSelected="1" workbookViewId="0">
      <selection activeCell="B42" sqref="B42:M42"/>
    </sheetView>
  </sheetViews>
  <sheetFormatPr baseColWidth="10" defaultRowHeight="14.25" x14ac:dyDescent="0.2"/>
  <cols>
    <col min="1" max="1" width="31.875" bestFit="1" customWidth="1"/>
    <col min="2" max="13" width="10.375" bestFit="1" customWidth="1"/>
    <col min="14" max="14" width="14.25" bestFit="1" customWidth="1"/>
    <col min="15" max="15" width="29.25" bestFit="1" customWidth="1"/>
    <col min="16" max="16" width="11.375" bestFit="1" customWidth="1"/>
    <col min="17" max="17" width="13.875" style="1" bestFit="1" customWidth="1"/>
    <col min="18" max="18" width="11.375" bestFit="1" customWidth="1"/>
  </cols>
  <sheetData>
    <row r="1" spans="1:16" ht="15" x14ac:dyDescent="0.2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16" s="30" customFormat="1" ht="15.75" thickBot="1" x14ac:dyDescent="0.25">
      <c r="A2" s="32"/>
      <c r="B2" s="32" t="s">
        <v>43</v>
      </c>
      <c r="C2" s="32" t="s">
        <v>43</v>
      </c>
      <c r="D2" s="32" t="s">
        <v>43</v>
      </c>
      <c r="E2" s="32" t="s">
        <v>43</v>
      </c>
      <c r="F2" s="32" t="s">
        <v>43</v>
      </c>
      <c r="G2" s="32" t="s">
        <v>43</v>
      </c>
      <c r="H2" s="32" t="s">
        <v>43</v>
      </c>
      <c r="I2" s="32" t="s">
        <v>43</v>
      </c>
      <c r="J2" s="32" t="s">
        <v>43</v>
      </c>
      <c r="K2" s="32" t="s">
        <v>43</v>
      </c>
      <c r="L2" s="32" t="s">
        <v>43</v>
      </c>
      <c r="M2" s="32" t="s">
        <v>43</v>
      </c>
      <c r="N2" s="97" t="s">
        <v>43</v>
      </c>
      <c r="O2" s="98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v>0</v>
      </c>
      <c r="C4" s="22">
        <f t="shared" ref="C4:M4" si="0">B8</f>
        <v>-502.70000000000073</v>
      </c>
      <c r="D4" s="22">
        <f t="shared" si="0"/>
        <v>1131.6999999999989</v>
      </c>
      <c r="E4" s="22">
        <f t="shared" si="0"/>
        <v>1658.0999999999985</v>
      </c>
      <c r="F4" s="22">
        <f t="shared" si="0"/>
        <v>3048.4999999999982</v>
      </c>
      <c r="G4" s="23">
        <f t="shared" si="0"/>
        <v>4640.8999999999978</v>
      </c>
      <c r="H4" s="23">
        <f t="shared" si="0"/>
        <v>6037.2999999999975</v>
      </c>
      <c r="I4" s="23">
        <f t="shared" si="0"/>
        <v>7515.6999999999971</v>
      </c>
      <c r="J4" s="23">
        <f t="shared" si="0"/>
        <v>8378.0999999999967</v>
      </c>
      <c r="K4" s="23">
        <f t="shared" si="0"/>
        <v>9052.4999999999982</v>
      </c>
      <c r="L4" s="23">
        <f t="shared" si="0"/>
        <v>10355.9</v>
      </c>
      <c r="M4" s="23">
        <f t="shared" si="0"/>
        <v>18266.300000000003</v>
      </c>
      <c r="N4" s="5" t="s">
        <v>38</v>
      </c>
      <c r="O4" s="3">
        <f>B4</f>
        <v>0</v>
      </c>
    </row>
    <row r="5" spans="1:16" x14ac:dyDescent="0.2">
      <c r="A5" s="5" t="s">
        <v>1</v>
      </c>
      <c r="B5" s="22">
        <f t="shared" ref="B5:M5" si="1">B56</f>
        <v>10000</v>
      </c>
      <c r="C5" s="22">
        <f t="shared" si="1"/>
        <v>10000</v>
      </c>
      <c r="D5" s="22">
        <f t="shared" si="1"/>
        <v>10000</v>
      </c>
      <c r="E5" s="22">
        <f t="shared" si="1"/>
        <v>10000</v>
      </c>
      <c r="F5" s="22">
        <f t="shared" si="1"/>
        <v>10000</v>
      </c>
      <c r="G5" s="22">
        <f t="shared" si="1"/>
        <v>10000</v>
      </c>
      <c r="H5" s="22">
        <f t="shared" si="1"/>
        <v>10000</v>
      </c>
      <c r="I5" s="22">
        <f t="shared" si="1"/>
        <v>10000</v>
      </c>
      <c r="J5" s="22">
        <f t="shared" si="1"/>
        <v>10000</v>
      </c>
      <c r="K5" s="22">
        <f t="shared" si="1"/>
        <v>10000</v>
      </c>
      <c r="L5" s="22">
        <f t="shared" si="1"/>
        <v>16300</v>
      </c>
      <c r="M5" s="22">
        <f t="shared" si="1"/>
        <v>10000</v>
      </c>
      <c r="N5" s="5" t="str">
        <f>A5</f>
        <v>Einnahmen</v>
      </c>
      <c r="O5" s="3">
        <f>SUM(B5:M5)</f>
        <v>126300</v>
      </c>
    </row>
    <row r="6" spans="1:16" ht="15" thickBot="1" x14ac:dyDescent="0.25">
      <c r="A6" s="12" t="s">
        <v>2</v>
      </c>
      <c r="B6" s="24">
        <f>B49</f>
        <v>10502.7</v>
      </c>
      <c r="C6" s="24">
        <f t="shared" ref="C6:M6" si="2">C49</f>
        <v>8365.6</v>
      </c>
      <c r="D6" s="24">
        <f t="shared" si="2"/>
        <v>9473.6</v>
      </c>
      <c r="E6" s="24">
        <f t="shared" si="2"/>
        <v>8609.6</v>
      </c>
      <c r="F6" s="24">
        <f t="shared" si="2"/>
        <v>8407.6</v>
      </c>
      <c r="G6" s="24">
        <f t="shared" si="2"/>
        <v>8603.6</v>
      </c>
      <c r="H6" s="24">
        <f t="shared" si="2"/>
        <v>8521.6</v>
      </c>
      <c r="I6" s="24">
        <f t="shared" si="2"/>
        <v>9137.6</v>
      </c>
      <c r="J6" s="24">
        <f t="shared" si="2"/>
        <v>9325.6</v>
      </c>
      <c r="K6" s="24">
        <f t="shared" si="2"/>
        <v>8696.6</v>
      </c>
      <c r="L6" s="24">
        <f t="shared" si="2"/>
        <v>8389.6</v>
      </c>
      <c r="M6" s="24">
        <f t="shared" si="2"/>
        <v>8950.6</v>
      </c>
      <c r="N6" s="5" t="str">
        <f>A6</f>
        <v>Ausgaben</v>
      </c>
      <c r="O6" s="3">
        <f>SUM(B6:M6)</f>
        <v>106984.30000000002</v>
      </c>
    </row>
    <row r="7" spans="1:16" ht="15.75" thickBot="1" x14ac:dyDescent="0.3">
      <c r="A7" s="9" t="s">
        <v>28</v>
      </c>
      <c r="B7" s="10">
        <f t="shared" ref="B7:M7" si="3">B5-B6</f>
        <v>-502.70000000000073</v>
      </c>
      <c r="C7" s="10">
        <f t="shared" si="3"/>
        <v>1634.3999999999996</v>
      </c>
      <c r="D7" s="10">
        <f t="shared" si="3"/>
        <v>526.39999999999964</v>
      </c>
      <c r="E7" s="10">
        <f t="shared" si="3"/>
        <v>1390.3999999999996</v>
      </c>
      <c r="F7" s="10">
        <f t="shared" si="3"/>
        <v>1592.3999999999996</v>
      </c>
      <c r="G7" s="11">
        <f t="shared" si="3"/>
        <v>1396.3999999999996</v>
      </c>
      <c r="H7" s="11">
        <f t="shared" si="3"/>
        <v>1478.3999999999996</v>
      </c>
      <c r="I7" s="11">
        <f t="shared" si="3"/>
        <v>862.39999999999964</v>
      </c>
      <c r="J7" s="11">
        <f t="shared" si="3"/>
        <v>674.39999999999964</v>
      </c>
      <c r="K7" s="11">
        <f t="shared" si="3"/>
        <v>1303.3999999999996</v>
      </c>
      <c r="L7" s="11">
        <f t="shared" si="3"/>
        <v>7910.4</v>
      </c>
      <c r="M7" s="11">
        <f t="shared" si="3"/>
        <v>1049.3999999999996</v>
      </c>
      <c r="N7" s="5" t="s">
        <v>35</v>
      </c>
      <c r="O7" s="3">
        <f>O5-O6</f>
        <v>19315.699999999983</v>
      </c>
    </row>
    <row r="8" spans="1:16" ht="15" thickBot="1" x14ac:dyDescent="0.25">
      <c r="A8" s="13" t="s">
        <v>33</v>
      </c>
      <c r="B8" s="8">
        <f t="shared" ref="B8:M8" si="4">B4+B5-B6</f>
        <v>-502.70000000000073</v>
      </c>
      <c r="C8" s="8">
        <f t="shared" si="4"/>
        <v>1131.6999999999989</v>
      </c>
      <c r="D8" s="8">
        <f t="shared" si="4"/>
        <v>1658.0999999999985</v>
      </c>
      <c r="E8" s="8">
        <f t="shared" si="4"/>
        <v>3048.4999999999982</v>
      </c>
      <c r="F8" s="8">
        <f t="shared" si="4"/>
        <v>4640.8999999999978</v>
      </c>
      <c r="G8" s="8">
        <f t="shared" si="4"/>
        <v>6037.2999999999975</v>
      </c>
      <c r="H8" s="8">
        <f t="shared" si="4"/>
        <v>7515.6999999999971</v>
      </c>
      <c r="I8" s="8">
        <f t="shared" si="4"/>
        <v>8378.0999999999967</v>
      </c>
      <c r="J8" s="8">
        <f t="shared" si="4"/>
        <v>9052.4999999999982</v>
      </c>
      <c r="K8" s="8">
        <f t="shared" si="4"/>
        <v>10355.9</v>
      </c>
      <c r="L8" s="8">
        <f t="shared" si="4"/>
        <v>18266.300000000003</v>
      </c>
      <c r="M8" s="8">
        <f t="shared" si="4"/>
        <v>19315.700000000004</v>
      </c>
      <c r="N8" s="15" t="s">
        <v>39</v>
      </c>
      <c r="O8" s="4">
        <f>M8</f>
        <v>19315.700000000004</v>
      </c>
    </row>
    <row r="9" spans="1:16" ht="15" thickBot="1" x14ac:dyDescent="0.25">
      <c r="N9" s="13" t="s">
        <v>58</v>
      </c>
      <c r="O9" s="78">
        <f>0+P48</f>
        <v>1200</v>
      </c>
    </row>
    <row r="10" spans="1:16" ht="15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454</v>
      </c>
      <c r="C14" s="2">
        <v>454</v>
      </c>
      <c r="D14" s="2">
        <v>454</v>
      </c>
      <c r="E14" s="2">
        <v>454</v>
      </c>
      <c r="F14" s="2">
        <v>454</v>
      </c>
      <c r="G14" s="2">
        <v>454</v>
      </c>
      <c r="H14" s="2">
        <v>454</v>
      </c>
      <c r="I14" s="2">
        <v>454</v>
      </c>
      <c r="J14" s="2">
        <v>454</v>
      </c>
      <c r="K14" s="2">
        <v>454</v>
      </c>
      <c r="L14" s="2">
        <v>454</v>
      </c>
      <c r="M14" s="2">
        <v>454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5448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152.6</v>
      </c>
      <c r="C16" s="74">
        <f>B16-3</f>
        <v>149.6</v>
      </c>
      <c r="D16" s="74">
        <f t="shared" ref="D16:M16" si="7">C16-3</f>
        <v>146.6</v>
      </c>
      <c r="E16" s="74">
        <f t="shared" si="7"/>
        <v>143.6</v>
      </c>
      <c r="F16" s="74">
        <f t="shared" si="7"/>
        <v>140.6</v>
      </c>
      <c r="G16" s="74">
        <f t="shared" si="7"/>
        <v>137.6</v>
      </c>
      <c r="H16" s="74">
        <f t="shared" si="7"/>
        <v>134.6</v>
      </c>
      <c r="I16" s="74">
        <f t="shared" si="7"/>
        <v>131.6</v>
      </c>
      <c r="J16" s="74">
        <f t="shared" si="7"/>
        <v>128.6</v>
      </c>
      <c r="K16" s="74">
        <f t="shared" si="7"/>
        <v>125.6</v>
      </c>
      <c r="L16" s="74">
        <f t="shared" si="7"/>
        <v>122.6</v>
      </c>
      <c r="M16" s="74">
        <f t="shared" si="7"/>
        <v>119.6</v>
      </c>
      <c r="N16" s="75" t="s">
        <v>29</v>
      </c>
      <c r="O16" s="15" t="str">
        <f t="shared" si="5"/>
        <v>Zusatzkredit PV</v>
      </c>
      <c r="P16" s="4">
        <f t="shared" si="6"/>
        <v>1633.1999999999996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105</v>
      </c>
      <c r="L19" s="71">
        <v>0</v>
      </c>
      <c r="M19" s="71">
        <v>280</v>
      </c>
      <c r="N19" s="72" t="s">
        <v>31</v>
      </c>
      <c r="O19" s="70" t="str">
        <f t="shared" si="5"/>
        <v>Vers. Haushaftpflicht</v>
      </c>
      <c r="P19" s="73">
        <f t="shared" si="6"/>
        <v>385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800</v>
      </c>
      <c r="K23" s="2">
        <v>0</v>
      </c>
      <c r="L23" s="2">
        <v>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800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463.8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463.8</v>
      </c>
    </row>
    <row r="27" spans="1:16" x14ac:dyDescent="0.2">
      <c r="A27" s="5" t="s">
        <v>83</v>
      </c>
      <c r="B27" s="2">
        <v>349.3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349.3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40</v>
      </c>
      <c r="J28" s="2">
        <v>130</v>
      </c>
      <c r="K28" s="2">
        <v>0</v>
      </c>
      <c r="L28" s="2">
        <v>0</v>
      </c>
      <c r="M28" s="2">
        <v>85</v>
      </c>
      <c r="N28" s="14" t="s">
        <v>31</v>
      </c>
      <c r="O28" s="5" t="str">
        <f t="shared" si="5"/>
        <v>Vers. ADAC</v>
      </c>
      <c r="P28" s="3">
        <f t="shared" si="6"/>
        <v>255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615</v>
      </c>
      <c r="C31" s="67">
        <v>615</v>
      </c>
      <c r="D31" s="67">
        <v>615</v>
      </c>
      <c r="E31" s="67">
        <v>615</v>
      </c>
      <c r="F31" s="67">
        <v>615</v>
      </c>
      <c r="G31" s="67">
        <v>615</v>
      </c>
      <c r="H31" s="67">
        <v>615</v>
      </c>
      <c r="I31" s="67">
        <v>615</v>
      </c>
      <c r="J31" s="67">
        <v>615</v>
      </c>
      <c r="K31" s="67">
        <v>615</v>
      </c>
      <c r="L31" s="67">
        <v>615</v>
      </c>
      <c r="M31" s="67">
        <v>615</v>
      </c>
      <c r="N31" s="68" t="s">
        <v>29</v>
      </c>
      <c r="O31" s="66" t="str">
        <f t="shared" si="5"/>
        <v>Unterhalt Lea</v>
      </c>
      <c r="P31" s="69">
        <f t="shared" si="6"/>
        <v>7380</v>
      </c>
    </row>
    <row r="32" spans="1:16" x14ac:dyDescent="0.2">
      <c r="A32" s="5" t="s">
        <v>89</v>
      </c>
      <c r="B32" s="2">
        <v>550</v>
      </c>
      <c r="C32" s="2">
        <v>550</v>
      </c>
      <c r="D32" s="2">
        <v>550</v>
      </c>
      <c r="E32" s="2">
        <v>550</v>
      </c>
      <c r="F32" s="2">
        <v>550</v>
      </c>
      <c r="G32" s="2">
        <v>550</v>
      </c>
      <c r="H32" s="2">
        <v>550</v>
      </c>
      <c r="I32" s="2">
        <v>550</v>
      </c>
      <c r="J32" s="2">
        <v>550</v>
      </c>
      <c r="K32" s="2">
        <v>550</v>
      </c>
      <c r="L32" s="2">
        <v>550</v>
      </c>
      <c r="M32" s="2">
        <v>550</v>
      </c>
      <c r="N32" s="14" t="s">
        <v>29</v>
      </c>
      <c r="O32" s="5" t="str">
        <f t="shared" si="5"/>
        <v>Unterhalt Natalie / Karin</v>
      </c>
      <c r="P32" s="3">
        <f t="shared" si="6"/>
        <v>6600</v>
      </c>
    </row>
    <row r="33" spans="1:16" x14ac:dyDescent="0.2">
      <c r="A33" s="5" t="s">
        <v>24</v>
      </c>
      <c r="B33" s="2">
        <v>51</v>
      </c>
      <c r="C33" s="2">
        <v>0</v>
      </c>
      <c r="D33" s="2">
        <v>51</v>
      </c>
      <c r="E33" s="2">
        <v>0</v>
      </c>
      <c r="F33" s="2">
        <v>51</v>
      </c>
      <c r="G33" s="2">
        <v>0</v>
      </c>
      <c r="H33" s="2">
        <v>51</v>
      </c>
      <c r="I33" s="2">
        <v>0</v>
      </c>
      <c r="J33" s="2">
        <v>51</v>
      </c>
      <c r="K33" s="2">
        <v>0</v>
      </c>
      <c r="L33" s="2">
        <v>51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306</v>
      </c>
    </row>
    <row r="34" spans="1:16" x14ac:dyDescent="0.2">
      <c r="A34" s="5" t="s">
        <v>71</v>
      </c>
      <c r="B34" s="2">
        <v>40</v>
      </c>
      <c r="C34" s="2">
        <v>40</v>
      </c>
      <c r="D34" s="2">
        <v>40</v>
      </c>
      <c r="E34" s="2">
        <v>40</v>
      </c>
      <c r="F34" s="2">
        <v>40</v>
      </c>
      <c r="G34" s="2">
        <v>40</v>
      </c>
      <c r="H34" s="2">
        <v>40</v>
      </c>
      <c r="I34" s="2">
        <v>40</v>
      </c>
      <c r="J34" s="2">
        <v>40</v>
      </c>
      <c r="K34" s="2">
        <v>40</v>
      </c>
      <c r="L34" s="2">
        <v>40</v>
      </c>
      <c r="M34" s="2">
        <v>40</v>
      </c>
      <c r="N34" s="14" t="s">
        <v>29</v>
      </c>
      <c r="O34" s="5" t="str">
        <f t="shared" si="5"/>
        <v>Strom</v>
      </c>
      <c r="P34" s="3">
        <f t="shared" si="6"/>
        <v>480</v>
      </c>
    </row>
    <row r="35" spans="1:16" x14ac:dyDescent="0.2">
      <c r="A35" s="5" t="s">
        <v>72</v>
      </c>
      <c r="B35" s="2">
        <v>237</v>
      </c>
      <c r="C35" s="2">
        <v>237</v>
      </c>
      <c r="D35" s="2">
        <v>237</v>
      </c>
      <c r="E35" s="2">
        <v>237</v>
      </c>
      <c r="F35" s="2">
        <v>237</v>
      </c>
      <c r="G35" s="2">
        <v>237</v>
      </c>
      <c r="H35" s="2">
        <v>237</v>
      </c>
      <c r="I35" s="2">
        <v>237</v>
      </c>
      <c r="J35" s="2">
        <v>237</v>
      </c>
      <c r="K35" s="2">
        <v>237</v>
      </c>
      <c r="L35" s="2">
        <v>237</v>
      </c>
      <c r="M35" s="2">
        <v>237</v>
      </c>
      <c r="N35" s="14" t="s">
        <v>29</v>
      </c>
      <c r="O35" s="5" t="str">
        <f t="shared" si="5"/>
        <v>Gas</v>
      </c>
      <c r="P35" s="3">
        <f t="shared" si="6"/>
        <v>2844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600</v>
      </c>
      <c r="D37" s="2">
        <v>600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7200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120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120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240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570</v>
      </c>
      <c r="C42" s="7">
        <v>570</v>
      </c>
      <c r="D42" s="7">
        <v>570</v>
      </c>
      <c r="E42" s="7">
        <v>570</v>
      </c>
      <c r="F42" s="7">
        <v>570</v>
      </c>
      <c r="G42" s="7">
        <v>570</v>
      </c>
      <c r="H42" s="7">
        <v>570</v>
      </c>
      <c r="I42" s="7">
        <v>570</v>
      </c>
      <c r="J42" s="7">
        <v>570</v>
      </c>
      <c r="K42" s="7">
        <v>570</v>
      </c>
      <c r="L42" s="7">
        <v>570</v>
      </c>
      <c r="M42" s="7">
        <v>570</v>
      </c>
      <c r="N42" s="76" t="s">
        <v>29</v>
      </c>
      <c r="O42" s="12" t="str">
        <f t="shared" si="5"/>
        <v>Miete Weil</v>
      </c>
      <c r="P42" s="21">
        <f t="shared" si="6"/>
        <v>6840</v>
      </c>
    </row>
    <row r="43" spans="1:16" x14ac:dyDescent="0.2">
      <c r="A43" s="70" t="s">
        <v>88</v>
      </c>
      <c r="B43" s="71">
        <v>200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200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800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800</v>
      </c>
    </row>
    <row r="46" spans="1:16" x14ac:dyDescent="0.2">
      <c r="A46" s="5" t="s">
        <v>99</v>
      </c>
      <c r="B46" s="2">
        <v>330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Vers. Signal Unfall</v>
      </c>
      <c r="P46" s="3">
        <f t="shared" si="6"/>
        <v>330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 t="shared" ref="B49:M49" si="8">SUM(B13:B48)</f>
        <v>10502.7</v>
      </c>
      <c r="C49" s="19">
        <f t="shared" si="8"/>
        <v>8365.6</v>
      </c>
      <c r="D49" s="19">
        <f t="shared" si="8"/>
        <v>9473.6</v>
      </c>
      <c r="E49" s="19">
        <f t="shared" si="8"/>
        <v>8609.6</v>
      </c>
      <c r="F49" s="19">
        <f t="shared" si="8"/>
        <v>8407.6</v>
      </c>
      <c r="G49" s="20">
        <f t="shared" si="8"/>
        <v>8603.6</v>
      </c>
      <c r="H49" s="20">
        <f t="shared" si="8"/>
        <v>8521.6</v>
      </c>
      <c r="I49" s="20">
        <f t="shared" si="8"/>
        <v>9137.6</v>
      </c>
      <c r="J49" s="20">
        <f t="shared" si="8"/>
        <v>9325.6</v>
      </c>
      <c r="K49" s="20">
        <f t="shared" si="8"/>
        <v>8696.6</v>
      </c>
      <c r="L49" s="20">
        <f t="shared" si="8"/>
        <v>8389.6</v>
      </c>
      <c r="M49" s="20">
        <f t="shared" si="8"/>
        <v>8950.6</v>
      </c>
      <c r="N49" s="17"/>
      <c r="O49" s="18" t="s">
        <v>34</v>
      </c>
      <c r="P49" s="20">
        <f>SUM(B49:M49)</f>
        <v>106984.30000000002</v>
      </c>
    </row>
    <row r="51" spans="1:16" ht="15" x14ac:dyDescent="0.2">
      <c r="A51" s="81" t="s">
        <v>41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3"/>
      <c r="P51" s="84"/>
    </row>
    <row r="52" spans="1:16" ht="15" x14ac:dyDescent="0.2">
      <c r="A52" s="66"/>
      <c r="B52" s="79" t="s">
        <v>4</v>
      </c>
      <c r="C52" s="79" t="s">
        <v>5</v>
      </c>
      <c r="D52" s="79" t="s">
        <v>6</v>
      </c>
      <c r="E52" s="79" t="s">
        <v>7</v>
      </c>
      <c r="F52" s="79" t="s">
        <v>8</v>
      </c>
      <c r="G52" s="80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80" t="s">
        <v>18</v>
      </c>
      <c r="O52" s="85" t="s">
        <v>3</v>
      </c>
      <c r="P52" s="86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1600</v>
      </c>
      <c r="C54" s="2">
        <v>1600</v>
      </c>
      <c r="D54" s="2">
        <v>1600</v>
      </c>
      <c r="E54" s="2">
        <v>1600</v>
      </c>
      <c r="F54" s="2">
        <v>1600</v>
      </c>
      <c r="G54" s="2">
        <v>1600</v>
      </c>
      <c r="H54" s="2">
        <v>1600</v>
      </c>
      <c r="I54" s="2">
        <v>1600</v>
      </c>
      <c r="J54" s="2">
        <v>1600</v>
      </c>
      <c r="K54" s="2">
        <v>1600</v>
      </c>
      <c r="L54" s="2">
        <v>1600</v>
      </c>
      <c r="M54" s="2">
        <v>1600</v>
      </c>
      <c r="N54" s="14" t="s">
        <v>29</v>
      </c>
      <c r="O54" s="5" t="str">
        <f>A54</f>
        <v>Lohn Jana netto</v>
      </c>
      <c r="P54" s="3">
        <f t="shared" ref="P54:P55" si="9">SUM(B54:M54)</f>
        <v>19200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9"/>
        <v>8400</v>
      </c>
    </row>
    <row r="56" spans="1:16" ht="15.75" thickBot="1" x14ac:dyDescent="0.3">
      <c r="A56" s="18" t="s">
        <v>14</v>
      </c>
      <c r="B56" s="19">
        <f t="shared" ref="B56:M56" si="10">SUM(B53:B55)</f>
        <v>10000</v>
      </c>
      <c r="C56" s="19">
        <f t="shared" si="10"/>
        <v>10000</v>
      </c>
      <c r="D56" s="19">
        <f t="shared" si="10"/>
        <v>10000</v>
      </c>
      <c r="E56" s="19">
        <f t="shared" si="10"/>
        <v>10000</v>
      </c>
      <c r="F56" s="19">
        <f t="shared" si="10"/>
        <v>10000</v>
      </c>
      <c r="G56" s="20">
        <f t="shared" si="10"/>
        <v>10000</v>
      </c>
      <c r="H56" s="20">
        <f t="shared" si="10"/>
        <v>10000</v>
      </c>
      <c r="I56" s="20">
        <f t="shared" si="10"/>
        <v>10000</v>
      </c>
      <c r="J56" s="20">
        <f t="shared" si="10"/>
        <v>10000</v>
      </c>
      <c r="K56" s="20">
        <f t="shared" si="10"/>
        <v>10000</v>
      </c>
      <c r="L56" s="20">
        <f t="shared" si="10"/>
        <v>16300</v>
      </c>
      <c r="M56" s="20">
        <f t="shared" si="10"/>
        <v>10000</v>
      </c>
      <c r="N56" s="17"/>
      <c r="O56" s="18" t="s">
        <v>34</v>
      </c>
      <c r="P56" s="20">
        <f>SUM(P53:P55)</f>
        <v>126300</v>
      </c>
    </row>
  </sheetData>
  <mergeCells count="7">
    <mergeCell ref="A51:P51"/>
    <mergeCell ref="O52:P52"/>
    <mergeCell ref="A1:O1"/>
    <mergeCell ref="N3:O3"/>
    <mergeCell ref="A11:P11"/>
    <mergeCell ref="O12:P12"/>
    <mergeCell ref="N2:O2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1B1A-66FD-4D56-95C8-81743A50D6E2}">
  <dimension ref="A1:Q56"/>
  <sheetViews>
    <sheetView workbookViewId="0">
      <selection activeCell="B53" sqref="B53:M55"/>
    </sheetView>
  </sheetViews>
  <sheetFormatPr baseColWidth="10" defaultRowHeight="14.25" x14ac:dyDescent="0.2"/>
  <cols>
    <col min="1" max="1" width="31.8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51</v>
      </c>
      <c r="C2" s="32" t="s">
        <v>51</v>
      </c>
      <c r="D2" s="32" t="s">
        <v>51</v>
      </c>
      <c r="E2" s="32" t="s">
        <v>51</v>
      </c>
      <c r="F2" s="32" t="s">
        <v>51</v>
      </c>
      <c r="G2" s="32" t="s">
        <v>51</v>
      </c>
      <c r="H2" s="32" t="s">
        <v>51</v>
      </c>
      <c r="I2" s="32" t="s">
        <v>51</v>
      </c>
      <c r="J2" s="32" t="s">
        <v>51</v>
      </c>
      <c r="K2" s="32" t="s">
        <v>51</v>
      </c>
      <c r="L2" s="32" t="s">
        <v>51</v>
      </c>
      <c r="M2" s="32" t="s">
        <v>51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'2030'!M8</f>
        <v>243137.29999999993</v>
      </c>
      <c r="C4" s="22">
        <f t="shared" ref="C4:M4" si="0">B8</f>
        <v>244062.29999999993</v>
      </c>
      <c r="D4" s="22">
        <f t="shared" si="0"/>
        <v>246627.29999999993</v>
      </c>
      <c r="E4" s="22">
        <f t="shared" si="0"/>
        <v>248932.29999999993</v>
      </c>
      <c r="F4" s="22">
        <f t="shared" si="0"/>
        <v>250352.29999999993</v>
      </c>
      <c r="G4" s="23">
        <f t="shared" si="0"/>
        <v>252817.29999999993</v>
      </c>
      <c r="H4" s="23">
        <f t="shared" si="0"/>
        <v>255032.29999999993</v>
      </c>
      <c r="I4" s="23">
        <f t="shared" si="0"/>
        <v>257402.29999999993</v>
      </c>
      <c r="J4" s="23">
        <f t="shared" si="0"/>
        <v>259117.29999999993</v>
      </c>
      <c r="K4" s="23">
        <f t="shared" si="0"/>
        <v>261452.29999999993</v>
      </c>
      <c r="L4" s="23">
        <f t="shared" si="0"/>
        <v>263472.29999999993</v>
      </c>
      <c r="M4" s="23">
        <f t="shared" si="0"/>
        <v>271457.29999999993</v>
      </c>
      <c r="N4" s="5" t="s">
        <v>38</v>
      </c>
      <c r="O4" s="3">
        <f>B4</f>
        <v>243137.29999999993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9175</v>
      </c>
      <c r="C6" s="24">
        <f t="shared" si="2"/>
        <v>7535</v>
      </c>
      <c r="D6" s="24">
        <f t="shared" si="2"/>
        <v>7795</v>
      </c>
      <c r="E6" s="24">
        <f t="shared" si="2"/>
        <v>8680</v>
      </c>
      <c r="F6" s="24">
        <f t="shared" si="2"/>
        <v>7635</v>
      </c>
      <c r="G6" s="24">
        <f t="shared" si="2"/>
        <v>7885</v>
      </c>
      <c r="H6" s="24">
        <f t="shared" si="2"/>
        <v>7730</v>
      </c>
      <c r="I6" s="24">
        <f t="shared" si="2"/>
        <v>8385</v>
      </c>
      <c r="J6" s="24">
        <f t="shared" si="2"/>
        <v>7765</v>
      </c>
      <c r="K6" s="24">
        <f t="shared" si="2"/>
        <v>8080</v>
      </c>
      <c r="L6" s="24">
        <f t="shared" si="2"/>
        <v>8415</v>
      </c>
      <c r="M6" s="24">
        <f t="shared" si="2"/>
        <v>7885</v>
      </c>
      <c r="N6" s="5" t="str">
        <f>A6</f>
        <v>Ausgaben</v>
      </c>
      <c r="O6" s="3">
        <f>SUM(B6:M6)</f>
        <v>96965</v>
      </c>
    </row>
    <row r="7" spans="1:16" ht="15.75" thickBot="1" x14ac:dyDescent="0.3">
      <c r="A7" s="9" t="s">
        <v>28</v>
      </c>
      <c r="B7" s="10">
        <f t="shared" ref="B7:M7" si="3">B5-B6</f>
        <v>925</v>
      </c>
      <c r="C7" s="10">
        <f t="shared" si="3"/>
        <v>2565</v>
      </c>
      <c r="D7" s="10">
        <f t="shared" si="3"/>
        <v>2305</v>
      </c>
      <c r="E7" s="10">
        <f t="shared" si="3"/>
        <v>1420</v>
      </c>
      <c r="F7" s="10">
        <f t="shared" si="3"/>
        <v>2465</v>
      </c>
      <c r="G7" s="11">
        <f t="shared" si="3"/>
        <v>2215</v>
      </c>
      <c r="H7" s="11">
        <f t="shared" si="3"/>
        <v>2370</v>
      </c>
      <c r="I7" s="11">
        <f t="shared" si="3"/>
        <v>1715</v>
      </c>
      <c r="J7" s="11">
        <f t="shared" si="3"/>
        <v>2335</v>
      </c>
      <c r="K7" s="11">
        <f t="shared" si="3"/>
        <v>2020</v>
      </c>
      <c r="L7" s="11">
        <f t="shared" si="3"/>
        <v>7985</v>
      </c>
      <c r="M7" s="11">
        <f t="shared" si="3"/>
        <v>2215</v>
      </c>
      <c r="N7" s="5" t="s">
        <v>35</v>
      </c>
      <c r="O7" s="3">
        <f>O5-O6</f>
        <v>30535</v>
      </c>
    </row>
    <row r="8" spans="1:16" ht="15" thickBot="1" x14ac:dyDescent="0.25">
      <c r="A8" s="13" t="s">
        <v>33</v>
      </c>
      <c r="B8" s="8">
        <f t="shared" ref="B8:M8" si="4">B4+B5-B6</f>
        <v>244062.29999999993</v>
      </c>
      <c r="C8" s="8">
        <f t="shared" si="4"/>
        <v>246627.29999999993</v>
      </c>
      <c r="D8" s="8">
        <f t="shared" si="4"/>
        <v>248932.29999999993</v>
      </c>
      <c r="E8" s="8">
        <f t="shared" si="4"/>
        <v>250352.29999999993</v>
      </c>
      <c r="F8" s="8">
        <f t="shared" si="4"/>
        <v>252817.29999999993</v>
      </c>
      <c r="G8" s="8">
        <f t="shared" si="4"/>
        <v>255032.29999999993</v>
      </c>
      <c r="H8" s="8">
        <f t="shared" si="4"/>
        <v>257402.29999999993</v>
      </c>
      <c r="I8" s="8">
        <f t="shared" si="4"/>
        <v>259117.29999999993</v>
      </c>
      <c r="J8" s="8">
        <f t="shared" si="4"/>
        <v>261452.29999999993</v>
      </c>
      <c r="K8" s="8">
        <f t="shared" si="4"/>
        <v>263472.29999999993</v>
      </c>
      <c r="L8" s="8">
        <f t="shared" si="4"/>
        <v>271457.29999999993</v>
      </c>
      <c r="M8" s="8">
        <f t="shared" si="4"/>
        <v>273672.29999999993</v>
      </c>
      <c r="N8" s="15" t="s">
        <v>39</v>
      </c>
      <c r="O8" s="4">
        <f>M8</f>
        <v>273672.29999999993</v>
      </c>
    </row>
    <row r="9" spans="1:16" x14ac:dyDescent="0.2">
      <c r="N9" s="35" t="s">
        <v>58</v>
      </c>
      <c r="O9">
        <f>'2030'!O9+'2031'!P48</f>
        <v>12000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9175</v>
      </c>
      <c r="C49" s="19">
        <f t="shared" ref="C49:M49" si="7">SUM(C13:C48)</f>
        <v>7535</v>
      </c>
      <c r="D49" s="19">
        <f t="shared" si="7"/>
        <v>7795</v>
      </c>
      <c r="E49" s="19">
        <f t="shared" si="7"/>
        <v>8680</v>
      </c>
      <c r="F49" s="19">
        <f t="shared" si="7"/>
        <v>7635</v>
      </c>
      <c r="G49" s="19">
        <f t="shared" si="7"/>
        <v>7885</v>
      </c>
      <c r="H49" s="19">
        <f t="shared" si="7"/>
        <v>7730</v>
      </c>
      <c r="I49" s="19">
        <f t="shared" si="7"/>
        <v>8385</v>
      </c>
      <c r="J49" s="19">
        <f t="shared" si="7"/>
        <v>7765</v>
      </c>
      <c r="K49" s="19">
        <f t="shared" si="7"/>
        <v>8080</v>
      </c>
      <c r="L49" s="19">
        <f t="shared" si="7"/>
        <v>8415</v>
      </c>
      <c r="M49" s="19">
        <f t="shared" si="7"/>
        <v>7885</v>
      </c>
      <c r="N49" s="17"/>
      <c r="O49" s="18" t="s">
        <v>34</v>
      </c>
      <c r="P49" s="20">
        <f>SUM(B49:M49)</f>
        <v>96965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5769-F8AE-4C3B-8F2D-1373C40E7346}">
  <dimension ref="A1:Q57"/>
  <sheetViews>
    <sheetView topLeftCell="A20" workbookViewId="0">
      <selection activeCell="B54" sqref="B54:M56"/>
    </sheetView>
  </sheetViews>
  <sheetFormatPr baseColWidth="10" defaultRowHeight="14.25" x14ac:dyDescent="0.2"/>
  <cols>
    <col min="1" max="1" width="31.8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52</v>
      </c>
      <c r="C2" s="32" t="s">
        <v>52</v>
      </c>
      <c r="D2" s="32" t="s">
        <v>52</v>
      </c>
      <c r="E2" s="32" t="s">
        <v>52</v>
      </c>
      <c r="F2" s="32" t="s">
        <v>52</v>
      </c>
      <c r="G2" s="32" t="s">
        <v>52</v>
      </c>
      <c r="H2" s="32" t="s">
        <v>52</v>
      </c>
      <c r="I2" s="32" t="s">
        <v>52</v>
      </c>
      <c r="J2" s="32" t="s">
        <v>52</v>
      </c>
      <c r="K2" s="32" t="s">
        <v>52</v>
      </c>
      <c r="L2" s="32" t="s">
        <v>52</v>
      </c>
      <c r="M2" s="32" t="s">
        <v>52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'2031'!M8</f>
        <v>273672.29999999993</v>
      </c>
      <c r="C4" s="22">
        <f t="shared" ref="C4:M4" si="0">B8</f>
        <v>274597.29999999993</v>
      </c>
      <c r="D4" s="22">
        <f t="shared" si="0"/>
        <v>277062.29999999993</v>
      </c>
      <c r="E4" s="22">
        <f t="shared" si="0"/>
        <v>279267.29999999993</v>
      </c>
      <c r="F4" s="22">
        <f t="shared" si="0"/>
        <v>280587.29999999993</v>
      </c>
      <c r="G4" s="23">
        <f t="shared" si="0"/>
        <v>282952.29999999993</v>
      </c>
      <c r="H4" s="23">
        <f t="shared" si="0"/>
        <v>285067.29999999993</v>
      </c>
      <c r="I4" s="23">
        <f t="shared" si="0"/>
        <v>287337.29999999993</v>
      </c>
      <c r="J4" s="23">
        <f t="shared" si="0"/>
        <v>288952.29999999993</v>
      </c>
      <c r="K4" s="23">
        <f t="shared" si="0"/>
        <v>291187.29999999993</v>
      </c>
      <c r="L4" s="23">
        <f t="shared" si="0"/>
        <v>293107.29999999993</v>
      </c>
      <c r="M4" s="23">
        <f t="shared" si="0"/>
        <v>300992.29999999993</v>
      </c>
      <c r="N4" s="5" t="s">
        <v>38</v>
      </c>
      <c r="O4" s="3">
        <f>B4</f>
        <v>273672.29999999993</v>
      </c>
    </row>
    <row r="5" spans="1:16" x14ac:dyDescent="0.2">
      <c r="A5" s="5" t="s">
        <v>1</v>
      </c>
      <c r="B5" s="22">
        <f t="shared" ref="B5:M5" si="1">B57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B50</f>
        <v>9175</v>
      </c>
      <c r="C6" s="24">
        <f t="shared" si="2"/>
        <v>7635</v>
      </c>
      <c r="D6" s="24">
        <f t="shared" si="2"/>
        <v>7895</v>
      </c>
      <c r="E6" s="24">
        <f t="shared" si="2"/>
        <v>8780</v>
      </c>
      <c r="F6" s="24">
        <f t="shared" si="2"/>
        <v>7735</v>
      </c>
      <c r="G6" s="24">
        <f t="shared" si="2"/>
        <v>7985</v>
      </c>
      <c r="H6" s="24">
        <f t="shared" si="2"/>
        <v>7830</v>
      </c>
      <c r="I6" s="24">
        <f t="shared" si="2"/>
        <v>8485</v>
      </c>
      <c r="J6" s="24">
        <f t="shared" si="2"/>
        <v>7865</v>
      </c>
      <c r="K6" s="24">
        <f t="shared" si="2"/>
        <v>8180</v>
      </c>
      <c r="L6" s="24">
        <f t="shared" si="2"/>
        <v>8515</v>
      </c>
      <c r="M6" s="24">
        <f t="shared" si="2"/>
        <v>7985</v>
      </c>
      <c r="N6" s="5" t="str">
        <f>A6</f>
        <v>Ausgaben</v>
      </c>
      <c r="O6" s="3">
        <f>SUM(B6:M6)</f>
        <v>98065</v>
      </c>
    </row>
    <row r="7" spans="1:16" ht="15.75" thickBot="1" x14ac:dyDescent="0.3">
      <c r="A7" s="9" t="s">
        <v>28</v>
      </c>
      <c r="B7" s="10">
        <f t="shared" ref="B7:M7" si="3">B5-B6</f>
        <v>925</v>
      </c>
      <c r="C7" s="10">
        <f t="shared" si="3"/>
        <v>2465</v>
      </c>
      <c r="D7" s="10">
        <f t="shared" si="3"/>
        <v>2205</v>
      </c>
      <c r="E7" s="10">
        <f t="shared" si="3"/>
        <v>1320</v>
      </c>
      <c r="F7" s="10">
        <f t="shared" si="3"/>
        <v>2365</v>
      </c>
      <c r="G7" s="11">
        <f t="shared" si="3"/>
        <v>2115</v>
      </c>
      <c r="H7" s="11">
        <f t="shared" si="3"/>
        <v>2270</v>
      </c>
      <c r="I7" s="11">
        <f t="shared" si="3"/>
        <v>1615</v>
      </c>
      <c r="J7" s="11">
        <f t="shared" si="3"/>
        <v>2235</v>
      </c>
      <c r="K7" s="11">
        <f t="shared" si="3"/>
        <v>1920</v>
      </c>
      <c r="L7" s="11">
        <f t="shared" si="3"/>
        <v>7885</v>
      </c>
      <c r="M7" s="11">
        <f t="shared" si="3"/>
        <v>2115</v>
      </c>
      <c r="N7" s="5" t="s">
        <v>35</v>
      </c>
      <c r="O7" s="3">
        <f>O5-O6</f>
        <v>29435</v>
      </c>
    </row>
    <row r="8" spans="1:16" ht="15" thickBot="1" x14ac:dyDescent="0.25">
      <c r="A8" s="13" t="s">
        <v>33</v>
      </c>
      <c r="B8" s="8">
        <f t="shared" ref="B8:M8" si="4">B4+B5-B6</f>
        <v>274597.29999999993</v>
      </c>
      <c r="C8" s="8">
        <f t="shared" si="4"/>
        <v>277062.29999999993</v>
      </c>
      <c r="D8" s="8">
        <f t="shared" si="4"/>
        <v>279267.29999999993</v>
      </c>
      <c r="E8" s="8">
        <f t="shared" si="4"/>
        <v>280587.29999999993</v>
      </c>
      <c r="F8" s="8">
        <f t="shared" si="4"/>
        <v>282952.29999999993</v>
      </c>
      <c r="G8" s="8">
        <f t="shared" si="4"/>
        <v>285067.29999999993</v>
      </c>
      <c r="H8" s="8">
        <f t="shared" si="4"/>
        <v>287337.29999999993</v>
      </c>
      <c r="I8" s="8">
        <f t="shared" si="4"/>
        <v>288952.29999999993</v>
      </c>
      <c r="J8" s="8">
        <f t="shared" si="4"/>
        <v>291187.29999999993</v>
      </c>
      <c r="K8" s="8">
        <f t="shared" si="4"/>
        <v>293107.29999999993</v>
      </c>
      <c r="L8" s="8">
        <f t="shared" si="4"/>
        <v>300992.29999999993</v>
      </c>
      <c r="M8" s="8">
        <f t="shared" si="4"/>
        <v>303107.29999999993</v>
      </c>
      <c r="N8" s="15" t="s">
        <v>39</v>
      </c>
      <c r="O8" s="4">
        <f>M8</f>
        <v>303107.29999999993</v>
      </c>
    </row>
    <row r="9" spans="1:16" x14ac:dyDescent="0.2">
      <c r="N9" s="35" t="s">
        <v>58</v>
      </c>
      <c r="O9">
        <f>'2031'!O9+'2032'!P49</f>
        <v>13200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x14ac:dyDescent="0.2">
      <c r="A48" s="35" t="s">
        <v>42</v>
      </c>
      <c r="B48" s="77">
        <v>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1100</v>
      </c>
    </row>
    <row r="49" spans="1:16" ht="15" thickBot="1" x14ac:dyDescent="0.25">
      <c r="A49" s="35" t="s">
        <v>42</v>
      </c>
      <c r="B49" s="77">
        <v>100</v>
      </c>
      <c r="C49" s="77">
        <v>100</v>
      </c>
      <c r="D49" s="77">
        <v>100</v>
      </c>
      <c r="E49" s="77">
        <v>100</v>
      </c>
      <c r="F49" s="77">
        <v>100</v>
      </c>
      <c r="G49" s="77">
        <v>100</v>
      </c>
      <c r="H49" s="77">
        <v>100</v>
      </c>
      <c r="I49" s="77">
        <v>100</v>
      </c>
      <c r="J49" s="77">
        <v>100</v>
      </c>
      <c r="K49" s="77">
        <v>100</v>
      </c>
      <c r="L49" s="77">
        <v>100</v>
      </c>
      <c r="M49" s="77">
        <v>100</v>
      </c>
      <c r="N49" s="68" t="s">
        <v>29</v>
      </c>
      <c r="O49" s="66" t="str">
        <f t="shared" ref="O49" si="7">A49</f>
        <v>Save</v>
      </c>
      <c r="P49" s="69">
        <f t="shared" ref="P49" si="8">SUM(B49:M49)</f>
        <v>1200</v>
      </c>
    </row>
    <row r="50" spans="1:16" ht="15.75" thickBot="1" x14ac:dyDescent="0.3">
      <c r="A50" s="18" t="s">
        <v>27</v>
      </c>
      <c r="B50" s="19">
        <f>SUM(B13:B49)</f>
        <v>9175</v>
      </c>
      <c r="C50" s="19">
        <f t="shared" ref="C50:M50" si="9">SUM(C13:C49)</f>
        <v>7635</v>
      </c>
      <c r="D50" s="19">
        <f t="shared" si="9"/>
        <v>7895</v>
      </c>
      <c r="E50" s="19">
        <f t="shared" si="9"/>
        <v>8780</v>
      </c>
      <c r="F50" s="19">
        <f t="shared" si="9"/>
        <v>7735</v>
      </c>
      <c r="G50" s="19">
        <f t="shared" si="9"/>
        <v>7985</v>
      </c>
      <c r="H50" s="19">
        <f t="shared" si="9"/>
        <v>7830</v>
      </c>
      <c r="I50" s="19">
        <f t="shared" si="9"/>
        <v>8485</v>
      </c>
      <c r="J50" s="19">
        <f t="shared" si="9"/>
        <v>7865</v>
      </c>
      <c r="K50" s="19">
        <f t="shared" si="9"/>
        <v>8180</v>
      </c>
      <c r="L50" s="19">
        <f t="shared" si="9"/>
        <v>8515</v>
      </c>
      <c r="M50" s="19">
        <f t="shared" si="9"/>
        <v>7985</v>
      </c>
      <c r="N50" s="17"/>
      <c r="O50" s="18" t="s">
        <v>34</v>
      </c>
      <c r="P50" s="20">
        <f>SUM(B50:M50)</f>
        <v>98065</v>
      </c>
    </row>
    <row r="51" spans="1:16" ht="15" thickBot="1" x14ac:dyDescent="0.25"/>
    <row r="52" spans="1:16" ht="15.75" thickBot="1" x14ac:dyDescent="0.25">
      <c r="A52" s="105" t="s">
        <v>41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7"/>
      <c r="P52" s="108"/>
    </row>
    <row r="53" spans="1:16" ht="15" x14ac:dyDescent="0.2">
      <c r="A53" s="5"/>
      <c r="B53" s="6" t="s">
        <v>4</v>
      </c>
      <c r="C53" s="6" t="s">
        <v>5</v>
      </c>
      <c r="D53" s="6" t="s">
        <v>6</v>
      </c>
      <c r="E53" s="6" t="s">
        <v>7</v>
      </c>
      <c r="F53" s="6" t="s">
        <v>8</v>
      </c>
      <c r="G53" s="16" t="s">
        <v>15</v>
      </c>
      <c r="H53" s="25" t="s">
        <v>16</v>
      </c>
      <c r="I53" s="25" t="s">
        <v>9</v>
      </c>
      <c r="J53" s="25" t="s">
        <v>10</v>
      </c>
      <c r="K53" s="25" t="s">
        <v>11</v>
      </c>
      <c r="L53" s="25" t="s">
        <v>12</v>
      </c>
      <c r="M53" s="25" t="s">
        <v>13</v>
      </c>
      <c r="N53" s="16" t="s">
        <v>18</v>
      </c>
      <c r="O53" s="99" t="s">
        <v>3</v>
      </c>
      <c r="P53" s="100"/>
    </row>
    <row r="54" spans="1:16" x14ac:dyDescent="0.2">
      <c r="A54" s="5" t="s">
        <v>25</v>
      </c>
      <c r="B54" s="2">
        <v>7700</v>
      </c>
      <c r="C54" s="2">
        <v>7700</v>
      </c>
      <c r="D54" s="2">
        <v>7700</v>
      </c>
      <c r="E54" s="2">
        <v>7700</v>
      </c>
      <c r="F54" s="2">
        <v>7700</v>
      </c>
      <c r="G54" s="2">
        <v>7700</v>
      </c>
      <c r="H54" s="2">
        <v>7700</v>
      </c>
      <c r="I54" s="2">
        <v>7700</v>
      </c>
      <c r="J54" s="2">
        <v>7700</v>
      </c>
      <c r="K54" s="2">
        <v>7700</v>
      </c>
      <c r="L54" s="2">
        <v>14000</v>
      </c>
      <c r="M54" s="2">
        <v>7700</v>
      </c>
      <c r="N54" s="14" t="s">
        <v>29</v>
      </c>
      <c r="O54" s="5" t="str">
        <f>A54</f>
        <v>Lohn Andy netto</v>
      </c>
      <c r="P54" s="3">
        <f>SUM(B54:M54)</f>
        <v>98700</v>
      </c>
    </row>
    <row r="55" spans="1:16" x14ac:dyDescent="0.2">
      <c r="A55" s="5" t="s">
        <v>26</v>
      </c>
      <c r="B55" s="2">
        <v>1700</v>
      </c>
      <c r="C55" s="2">
        <v>1700</v>
      </c>
      <c r="D55" s="2">
        <v>1700</v>
      </c>
      <c r="E55" s="2">
        <v>1700</v>
      </c>
      <c r="F55" s="2">
        <v>1700</v>
      </c>
      <c r="G55" s="2">
        <v>1700</v>
      </c>
      <c r="H55" s="2">
        <v>1700</v>
      </c>
      <c r="I55" s="2">
        <v>1700</v>
      </c>
      <c r="J55" s="2">
        <v>1700</v>
      </c>
      <c r="K55" s="2">
        <v>1700</v>
      </c>
      <c r="L55" s="2">
        <v>1700</v>
      </c>
      <c r="M55" s="2">
        <v>1700</v>
      </c>
      <c r="N55" s="14" t="s">
        <v>29</v>
      </c>
      <c r="O55" s="5" t="str">
        <f>A55</f>
        <v>Lohn Jana netto</v>
      </c>
      <c r="P55" s="3">
        <f t="shared" ref="P55:P56" si="10">SUM(B55:M55)</f>
        <v>20400</v>
      </c>
    </row>
    <row r="56" spans="1:16" ht="15" thickBot="1" x14ac:dyDescent="0.25">
      <c r="A56" s="12" t="s">
        <v>0</v>
      </c>
      <c r="B56" s="7">
        <v>700</v>
      </c>
      <c r="C56" s="7">
        <v>700</v>
      </c>
      <c r="D56" s="7">
        <v>700</v>
      </c>
      <c r="E56" s="7">
        <v>700</v>
      </c>
      <c r="F56" s="7">
        <v>700</v>
      </c>
      <c r="G56" s="7">
        <v>700</v>
      </c>
      <c r="H56" s="7">
        <v>700</v>
      </c>
      <c r="I56" s="7">
        <v>700</v>
      </c>
      <c r="J56" s="7">
        <v>700</v>
      </c>
      <c r="K56" s="7">
        <v>700</v>
      </c>
      <c r="L56" s="7">
        <v>700</v>
      </c>
      <c r="M56" s="7">
        <v>700</v>
      </c>
      <c r="N56" s="14" t="s">
        <v>29</v>
      </c>
      <c r="O56" s="12" t="str">
        <f>A56</f>
        <v>Miete</v>
      </c>
      <c r="P56" s="3">
        <f t="shared" si="10"/>
        <v>8400</v>
      </c>
    </row>
    <row r="57" spans="1:16" ht="15.75" thickBot="1" x14ac:dyDescent="0.3">
      <c r="A57" s="18" t="s">
        <v>14</v>
      </c>
      <c r="B57" s="19">
        <f t="shared" ref="B57:M57" si="11">SUM(B54:B56)</f>
        <v>10100</v>
      </c>
      <c r="C57" s="19">
        <f t="shared" si="11"/>
        <v>10100</v>
      </c>
      <c r="D57" s="19">
        <f t="shared" si="11"/>
        <v>10100</v>
      </c>
      <c r="E57" s="19">
        <f t="shared" si="11"/>
        <v>10100</v>
      </c>
      <c r="F57" s="19">
        <f t="shared" si="11"/>
        <v>10100</v>
      </c>
      <c r="G57" s="20">
        <f t="shared" si="11"/>
        <v>10100</v>
      </c>
      <c r="H57" s="20">
        <f t="shared" si="11"/>
        <v>10100</v>
      </c>
      <c r="I57" s="20">
        <f t="shared" si="11"/>
        <v>10100</v>
      </c>
      <c r="J57" s="20">
        <f t="shared" si="11"/>
        <v>10100</v>
      </c>
      <c r="K57" s="20">
        <f t="shared" si="11"/>
        <v>10100</v>
      </c>
      <c r="L57" s="20">
        <f t="shared" si="11"/>
        <v>16400</v>
      </c>
      <c r="M57" s="20">
        <f t="shared" si="11"/>
        <v>10100</v>
      </c>
      <c r="N57" s="17"/>
      <c r="O57" s="18" t="s">
        <v>34</v>
      </c>
      <c r="P57" s="20">
        <f>SUM(P54:P56)</f>
        <v>127500</v>
      </c>
    </row>
  </sheetData>
  <mergeCells count="6">
    <mergeCell ref="A52:P52"/>
    <mergeCell ref="O53:P53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A878-FF2D-4D01-8C99-FC0B712A7FD6}">
  <dimension ref="A1:Q56"/>
  <sheetViews>
    <sheetView topLeftCell="A25" workbookViewId="0">
      <selection activeCell="B53" sqref="B53:M55"/>
    </sheetView>
  </sheetViews>
  <sheetFormatPr baseColWidth="10" defaultRowHeight="14.25" x14ac:dyDescent="0.2"/>
  <cols>
    <col min="1" max="1" width="23.2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53</v>
      </c>
      <c r="C2" s="32" t="s">
        <v>53</v>
      </c>
      <c r="D2" s="32" t="s">
        <v>53</v>
      </c>
      <c r="E2" s="32" t="s">
        <v>53</v>
      </c>
      <c r="F2" s="32" t="s">
        <v>53</v>
      </c>
      <c r="G2" s="32" t="s">
        <v>53</v>
      </c>
      <c r="H2" s="32" t="s">
        <v>53</v>
      </c>
      <c r="I2" s="32" t="s">
        <v>53</v>
      </c>
      <c r="J2" s="32" t="s">
        <v>53</v>
      </c>
      <c r="K2" s="32" t="s">
        <v>53</v>
      </c>
      <c r="L2" s="32" t="s">
        <v>53</v>
      </c>
      <c r="M2" s="32" t="s">
        <v>53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'2032'!M8</f>
        <v>303107.29999999993</v>
      </c>
      <c r="C4" s="22">
        <f t="shared" ref="C4:M4" si="0">B8</f>
        <v>304032.29999999993</v>
      </c>
      <c r="D4" s="22">
        <f t="shared" si="0"/>
        <v>306597.29999999993</v>
      </c>
      <c r="E4" s="22">
        <f t="shared" si="0"/>
        <v>308902.29999999993</v>
      </c>
      <c r="F4" s="22">
        <f t="shared" si="0"/>
        <v>310322.29999999993</v>
      </c>
      <c r="G4" s="23">
        <f t="shared" si="0"/>
        <v>312787.29999999993</v>
      </c>
      <c r="H4" s="23">
        <f t="shared" si="0"/>
        <v>315002.29999999993</v>
      </c>
      <c r="I4" s="23">
        <f t="shared" si="0"/>
        <v>317372.29999999993</v>
      </c>
      <c r="J4" s="23">
        <f t="shared" si="0"/>
        <v>319087.29999999993</v>
      </c>
      <c r="K4" s="23">
        <f t="shared" si="0"/>
        <v>321422.29999999993</v>
      </c>
      <c r="L4" s="23">
        <f t="shared" si="0"/>
        <v>323442.29999999993</v>
      </c>
      <c r="M4" s="23">
        <f t="shared" si="0"/>
        <v>331427.29999999993</v>
      </c>
      <c r="N4" s="5" t="s">
        <v>38</v>
      </c>
      <c r="O4" s="3">
        <f>B4</f>
        <v>303107.29999999993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9175</v>
      </c>
      <c r="C6" s="24">
        <f t="shared" si="2"/>
        <v>7535</v>
      </c>
      <c r="D6" s="24">
        <f t="shared" si="2"/>
        <v>7795</v>
      </c>
      <c r="E6" s="24">
        <f t="shared" si="2"/>
        <v>8680</v>
      </c>
      <c r="F6" s="24">
        <f t="shared" si="2"/>
        <v>7635</v>
      </c>
      <c r="G6" s="24">
        <f t="shared" si="2"/>
        <v>7885</v>
      </c>
      <c r="H6" s="24">
        <f t="shared" si="2"/>
        <v>7730</v>
      </c>
      <c r="I6" s="24">
        <f t="shared" si="2"/>
        <v>8385</v>
      </c>
      <c r="J6" s="24">
        <f t="shared" si="2"/>
        <v>7765</v>
      </c>
      <c r="K6" s="24">
        <f t="shared" si="2"/>
        <v>8080</v>
      </c>
      <c r="L6" s="24">
        <f t="shared" si="2"/>
        <v>8415</v>
      </c>
      <c r="M6" s="24">
        <f t="shared" si="2"/>
        <v>7885</v>
      </c>
      <c r="N6" s="5" t="str">
        <f>A6</f>
        <v>Ausgaben</v>
      </c>
      <c r="O6" s="3">
        <f>SUM(B6:M6)</f>
        <v>96965</v>
      </c>
    </row>
    <row r="7" spans="1:16" ht="15.75" thickBot="1" x14ac:dyDescent="0.3">
      <c r="A7" s="9" t="s">
        <v>28</v>
      </c>
      <c r="B7" s="10">
        <f t="shared" ref="B7:M7" si="3">B5-B6</f>
        <v>925</v>
      </c>
      <c r="C7" s="10">
        <f t="shared" si="3"/>
        <v>2565</v>
      </c>
      <c r="D7" s="10">
        <f t="shared" si="3"/>
        <v>2305</v>
      </c>
      <c r="E7" s="10">
        <f t="shared" si="3"/>
        <v>1420</v>
      </c>
      <c r="F7" s="10">
        <f t="shared" si="3"/>
        <v>2465</v>
      </c>
      <c r="G7" s="11">
        <f t="shared" si="3"/>
        <v>2215</v>
      </c>
      <c r="H7" s="11">
        <f t="shared" si="3"/>
        <v>2370</v>
      </c>
      <c r="I7" s="11">
        <f t="shared" si="3"/>
        <v>1715</v>
      </c>
      <c r="J7" s="11">
        <f t="shared" si="3"/>
        <v>2335</v>
      </c>
      <c r="K7" s="11">
        <f t="shared" si="3"/>
        <v>2020</v>
      </c>
      <c r="L7" s="11">
        <f t="shared" si="3"/>
        <v>7985</v>
      </c>
      <c r="M7" s="11">
        <f t="shared" si="3"/>
        <v>2215</v>
      </c>
      <c r="N7" s="5" t="s">
        <v>35</v>
      </c>
      <c r="O7" s="3">
        <f>O5-O6</f>
        <v>30535</v>
      </c>
    </row>
    <row r="8" spans="1:16" ht="15" thickBot="1" x14ac:dyDescent="0.25">
      <c r="A8" s="13" t="s">
        <v>33</v>
      </c>
      <c r="B8" s="8">
        <f t="shared" ref="B8:M8" si="4">B4+B5-B6</f>
        <v>304032.29999999993</v>
      </c>
      <c r="C8" s="8">
        <f t="shared" si="4"/>
        <v>306597.29999999993</v>
      </c>
      <c r="D8" s="8">
        <f t="shared" si="4"/>
        <v>308902.29999999993</v>
      </c>
      <c r="E8" s="8">
        <f t="shared" si="4"/>
        <v>310322.29999999993</v>
      </c>
      <c r="F8" s="8">
        <f t="shared" si="4"/>
        <v>312787.29999999993</v>
      </c>
      <c r="G8" s="8">
        <f t="shared" si="4"/>
        <v>315002.29999999993</v>
      </c>
      <c r="H8" s="8">
        <f t="shared" si="4"/>
        <v>317372.29999999993</v>
      </c>
      <c r="I8" s="8">
        <f t="shared" si="4"/>
        <v>319087.29999999993</v>
      </c>
      <c r="J8" s="8">
        <f t="shared" si="4"/>
        <v>321422.29999999993</v>
      </c>
      <c r="K8" s="8">
        <f t="shared" si="4"/>
        <v>323442.29999999993</v>
      </c>
      <c r="L8" s="8">
        <f t="shared" si="4"/>
        <v>331427.29999999993</v>
      </c>
      <c r="M8" s="8">
        <f t="shared" si="4"/>
        <v>333642.29999999993</v>
      </c>
      <c r="N8" s="15" t="s">
        <v>39</v>
      </c>
      <c r="O8" s="4">
        <f>M8</f>
        <v>333642.29999999993</v>
      </c>
    </row>
    <row r="9" spans="1:16" x14ac:dyDescent="0.2">
      <c r="N9" s="35" t="s">
        <v>58</v>
      </c>
      <c r="O9">
        <f>'2032'!O9+'2033'!P48</f>
        <v>14400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9175</v>
      </c>
      <c r="C49" s="19">
        <f t="shared" ref="C49:M49" si="7">SUM(C13:C48)</f>
        <v>7535</v>
      </c>
      <c r="D49" s="19">
        <f t="shared" si="7"/>
        <v>7795</v>
      </c>
      <c r="E49" s="19">
        <f t="shared" si="7"/>
        <v>8680</v>
      </c>
      <c r="F49" s="19">
        <f t="shared" si="7"/>
        <v>7635</v>
      </c>
      <c r="G49" s="19">
        <f t="shared" si="7"/>
        <v>7885</v>
      </c>
      <c r="H49" s="19">
        <f t="shared" si="7"/>
        <v>7730</v>
      </c>
      <c r="I49" s="19">
        <f t="shared" si="7"/>
        <v>8385</v>
      </c>
      <c r="J49" s="19">
        <f t="shared" si="7"/>
        <v>7765</v>
      </c>
      <c r="K49" s="19">
        <f t="shared" si="7"/>
        <v>8080</v>
      </c>
      <c r="L49" s="19">
        <f t="shared" si="7"/>
        <v>8415</v>
      </c>
      <c r="M49" s="19">
        <f t="shared" si="7"/>
        <v>7885</v>
      </c>
      <c r="N49" s="17"/>
      <c r="O49" s="18" t="s">
        <v>34</v>
      </c>
      <c r="P49" s="20">
        <f>SUM(B49:M49)</f>
        <v>96965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O52:P52"/>
    <mergeCell ref="A1:O1"/>
    <mergeCell ref="N3:O3"/>
    <mergeCell ref="A51:P51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9414-4976-4F9F-9C66-B085A1BB7012}">
  <sheetPr>
    <tabColor theme="9" tint="0.39997558519241921"/>
  </sheetPr>
  <dimension ref="A1:Q56"/>
  <sheetViews>
    <sheetView workbookViewId="0">
      <selection activeCell="O8" sqref="O8"/>
    </sheetView>
  </sheetViews>
  <sheetFormatPr baseColWidth="10" defaultRowHeight="14.25" x14ac:dyDescent="0.2"/>
  <cols>
    <col min="1" max="1" width="21.5" bestFit="1" customWidth="1"/>
    <col min="2" max="13" width="11.375" bestFit="1" customWidth="1"/>
    <col min="14" max="14" width="14.25" bestFit="1" customWidth="1"/>
    <col min="15" max="15" width="21.5" bestFit="1" customWidth="1"/>
    <col min="16" max="16" width="10.3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54</v>
      </c>
      <c r="C2" s="32" t="s">
        <v>54</v>
      </c>
      <c r="D2" s="32" t="s">
        <v>54</v>
      </c>
      <c r="E2" s="32" t="s">
        <v>54</v>
      </c>
      <c r="F2" s="32" t="s">
        <v>54</v>
      </c>
      <c r="G2" s="32" t="s">
        <v>54</v>
      </c>
      <c r="H2" s="32" t="s">
        <v>54</v>
      </c>
      <c r="I2" s="32" t="s">
        <v>54</v>
      </c>
      <c r="J2" s="32" t="s">
        <v>54</v>
      </c>
      <c r="K2" s="32" t="s">
        <v>54</v>
      </c>
      <c r="L2" s="32" t="s">
        <v>54</v>
      </c>
      <c r="M2" s="32" t="s">
        <v>54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'2033'!M8</f>
        <v>333642.29999999993</v>
      </c>
      <c r="C4" s="22">
        <f t="shared" ref="C4:M4" si="0">B8</f>
        <v>335577.29999999993</v>
      </c>
      <c r="D4" s="22">
        <f t="shared" si="0"/>
        <v>339152.29999999993</v>
      </c>
      <c r="E4" s="22">
        <f t="shared" si="0"/>
        <v>342467.29999999993</v>
      </c>
      <c r="F4" s="22">
        <f t="shared" si="0"/>
        <v>344897.29999999993</v>
      </c>
      <c r="G4" s="23">
        <f t="shared" si="0"/>
        <v>348372.29999999993</v>
      </c>
      <c r="H4" s="23">
        <f t="shared" si="0"/>
        <v>351597.29999999993</v>
      </c>
      <c r="I4" s="23">
        <f t="shared" si="0"/>
        <v>354977.29999999993</v>
      </c>
      <c r="J4" s="23">
        <f t="shared" si="0"/>
        <v>357702.29999999993</v>
      </c>
      <c r="K4" s="23">
        <f t="shared" si="0"/>
        <v>361047.29999999993</v>
      </c>
      <c r="L4" s="23">
        <f t="shared" si="0"/>
        <v>364077.29999999993</v>
      </c>
      <c r="M4" s="23">
        <f t="shared" si="0"/>
        <v>373072.29999999993</v>
      </c>
      <c r="N4" s="5" t="s">
        <v>38</v>
      </c>
      <c r="O4" s="3">
        <f>B4</f>
        <v>333642.29999999993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8165</v>
      </c>
      <c r="C6" s="24">
        <f t="shared" si="2"/>
        <v>6525</v>
      </c>
      <c r="D6" s="24">
        <f t="shared" si="2"/>
        <v>6785</v>
      </c>
      <c r="E6" s="24">
        <f t="shared" si="2"/>
        <v>7670</v>
      </c>
      <c r="F6" s="24">
        <f t="shared" si="2"/>
        <v>6625</v>
      </c>
      <c r="G6" s="24">
        <f t="shared" si="2"/>
        <v>6875</v>
      </c>
      <c r="H6" s="24">
        <f t="shared" si="2"/>
        <v>6720</v>
      </c>
      <c r="I6" s="24">
        <f t="shared" si="2"/>
        <v>7375</v>
      </c>
      <c r="J6" s="24">
        <f t="shared" si="2"/>
        <v>6755</v>
      </c>
      <c r="K6" s="24">
        <f t="shared" si="2"/>
        <v>7070</v>
      </c>
      <c r="L6" s="24">
        <f t="shared" si="2"/>
        <v>7405</v>
      </c>
      <c r="M6" s="24">
        <f t="shared" si="2"/>
        <v>6875</v>
      </c>
      <c r="N6" s="5" t="str">
        <f>A6</f>
        <v>Ausgaben</v>
      </c>
      <c r="O6" s="3">
        <f>SUM(B6:M6)</f>
        <v>84845</v>
      </c>
    </row>
    <row r="7" spans="1:16" ht="15.75" thickBot="1" x14ac:dyDescent="0.3">
      <c r="A7" s="9" t="s">
        <v>28</v>
      </c>
      <c r="B7" s="10">
        <f t="shared" ref="B7:M7" si="3">B5-B6</f>
        <v>1935</v>
      </c>
      <c r="C7" s="10">
        <f t="shared" si="3"/>
        <v>3575</v>
      </c>
      <c r="D7" s="10">
        <f t="shared" si="3"/>
        <v>3315</v>
      </c>
      <c r="E7" s="10">
        <f t="shared" si="3"/>
        <v>2430</v>
      </c>
      <c r="F7" s="10">
        <f t="shared" si="3"/>
        <v>3475</v>
      </c>
      <c r="G7" s="11">
        <f t="shared" si="3"/>
        <v>3225</v>
      </c>
      <c r="H7" s="11">
        <f t="shared" si="3"/>
        <v>3380</v>
      </c>
      <c r="I7" s="11">
        <f t="shared" si="3"/>
        <v>2725</v>
      </c>
      <c r="J7" s="11">
        <f t="shared" si="3"/>
        <v>3345</v>
      </c>
      <c r="K7" s="11">
        <f t="shared" si="3"/>
        <v>3030</v>
      </c>
      <c r="L7" s="11">
        <f t="shared" si="3"/>
        <v>8995</v>
      </c>
      <c r="M7" s="11">
        <f t="shared" si="3"/>
        <v>3225</v>
      </c>
      <c r="N7" s="5" t="s">
        <v>35</v>
      </c>
      <c r="O7" s="3">
        <f>O5-O6</f>
        <v>42655</v>
      </c>
    </row>
    <row r="8" spans="1:16" ht="15" thickBot="1" x14ac:dyDescent="0.25">
      <c r="A8" s="13" t="s">
        <v>33</v>
      </c>
      <c r="B8" s="8">
        <f t="shared" ref="B8:M8" si="4">B4+B5-B6</f>
        <v>335577.29999999993</v>
      </c>
      <c r="C8" s="8">
        <f t="shared" si="4"/>
        <v>339152.29999999993</v>
      </c>
      <c r="D8" s="8">
        <f t="shared" si="4"/>
        <v>342467.29999999993</v>
      </c>
      <c r="E8" s="8">
        <f t="shared" si="4"/>
        <v>344897.29999999993</v>
      </c>
      <c r="F8" s="8">
        <f t="shared" si="4"/>
        <v>348372.29999999993</v>
      </c>
      <c r="G8" s="8">
        <f t="shared" si="4"/>
        <v>351597.29999999993</v>
      </c>
      <c r="H8" s="8">
        <f t="shared" si="4"/>
        <v>354977.29999999993</v>
      </c>
      <c r="I8" s="8">
        <f t="shared" si="4"/>
        <v>357702.29999999993</v>
      </c>
      <c r="J8" s="8">
        <f t="shared" si="4"/>
        <v>361047.29999999993</v>
      </c>
      <c r="K8" s="8">
        <f t="shared" si="4"/>
        <v>364077.29999999993</v>
      </c>
      <c r="L8" s="8">
        <f t="shared" si="4"/>
        <v>373072.29999999993</v>
      </c>
      <c r="M8" s="8">
        <f t="shared" si="4"/>
        <v>376297.29999999993</v>
      </c>
      <c r="N8" s="15" t="s">
        <v>39</v>
      </c>
      <c r="O8" s="4">
        <f>M8</f>
        <v>376297.29999999993</v>
      </c>
    </row>
    <row r="9" spans="1:16" x14ac:dyDescent="0.2">
      <c r="N9" s="35" t="s">
        <v>58</v>
      </c>
      <c r="O9">
        <f>'2033'!O9+'2034_15Jahre'!P48</f>
        <v>15600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8" t="s">
        <v>29</v>
      </c>
      <c r="O31" s="66" t="str">
        <f t="shared" si="5"/>
        <v>Unterhalt Lea</v>
      </c>
      <c r="P31" s="69">
        <f t="shared" si="6"/>
        <v>0</v>
      </c>
    </row>
    <row r="32" spans="1:16" x14ac:dyDescent="0.2">
      <c r="A32" s="5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4" t="s">
        <v>29</v>
      </c>
      <c r="O32" s="5" t="str">
        <f t="shared" si="5"/>
        <v>Unterhalt Natalie / Karin</v>
      </c>
      <c r="P32" s="3">
        <f t="shared" si="6"/>
        <v>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8165</v>
      </c>
      <c r="C49" s="19">
        <f t="shared" ref="C49:M49" si="7">SUM(C13:C48)</f>
        <v>6525</v>
      </c>
      <c r="D49" s="19">
        <f t="shared" si="7"/>
        <v>6785</v>
      </c>
      <c r="E49" s="19">
        <f t="shared" si="7"/>
        <v>7670</v>
      </c>
      <c r="F49" s="19">
        <f t="shared" si="7"/>
        <v>6625</v>
      </c>
      <c r="G49" s="19">
        <f t="shared" si="7"/>
        <v>6875</v>
      </c>
      <c r="H49" s="19">
        <f t="shared" si="7"/>
        <v>6720</v>
      </c>
      <c r="I49" s="19">
        <f t="shared" si="7"/>
        <v>7375</v>
      </c>
      <c r="J49" s="19">
        <f t="shared" si="7"/>
        <v>6755</v>
      </c>
      <c r="K49" s="19">
        <f t="shared" si="7"/>
        <v>7070</v>
      </c>
      <c r="L49" s="19">
        <f t="shared" si="7"/>
        <v>7405</v>
      </c>
      <c r="M49" s="19">
        <f t="shared" si="7"/>
        <v>6875</v>
      </c>
      <c r="N49" s="17"/>
      <c r="O49" s="18" t="s">
        <v>34</v>
      </c>
      <c r="P49" s="20">
        <f>SUM(B49:M49)</f>
        <v>84845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1102-4E88-47B4-B748-962D3922735C}">
  <dimension ref="A1:Q56"/>
  <sheetViews>
    <sheetView topLeftCell="A10" workbookViewId="0">
      <selection activeCell="E15" sqref="E15"/>
    </sheetView>
  </sheetViews>
  <sheetFormatPr baseColWidth="10" defaultRowHeight="14.25" x14ac:dyDescent="0.2"/>
  <cols>
    <col min="1" max="1" width="31.8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55</v>
      </c>
      <c r="C2" s="32" t="s">
        <v>55</v>
      </c>
      <c r="D2" s="32" t="s">
        <v>55</v>
      </c>
      <c r="E2" s="32" t="s">
        <v>55</v>
      </c>
      <c r="F2" s="32" t="s">
        <v>55</v>
      </c>
      <c r="G2" s="32" t="s">
        <v>55</v>
      </c>
      <c r="H2" s="32" t="s">
        <v>55</v>
      </c>
      <c r="I2" s="32" t="s">
        <v>55</v>
      </c>
      <c r="J2" s="32" t="s">
        <v>55</v>
      </c>
      <c r="K2" s="32" t="s">
        <v>55</v>
      </c>
      <c r="L2" s="32" t="s">
        <v>55</v>
      </c>
      <c r="M2" s="32" t="s">
        <v>55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'2034_15Jahre'!M8</f>
        <v>376297.29999999993</v>
      </c>
      <c r="C4" s="22">
        <f t="shared" ref="C4:M4" si="0">B8</f>
        <v>378232.29999999993</v>
      </c>
      <c r="D4" s="22">
        <f t="shared" si="0"/>
        <v>381807.29999999993</v>
      </c>
      <c r="E4" s="22">
        <f t="shared" si="0"/>
        <v>385122.29999999993</v>
      </c>
      <c r="F4" s="22">
        <f t="shared" si="0"/>
        <v>387752.29999999993</v>
      </c>
      <c r="G4" s="23">
        <f t="shared" si="0"/>
        <v>391427.29999999993</v>
      </c>
      <c r="H4" s="23">
        <f t="shared" si="0"/>
        <v>394852.29999999993</v>
      </c>
      <c r="I4" s="23">
        <f t="shared" si="0"/>
        <v>398432.29999999993</v>
      </c>
      <c r="J4" s="23">
        <f t="shared" si="0"/>
        <v>401357.29999999993</v>
      </c>
      <c r="K4" s="23">
        <f t="shared" si="0"/>
        <v>404902.29999999993</v>
      </c>
      <c r="L4" s="23">
        <f t="shared" si="0"/>
        <v>408132.29999999993</v>
      </c>
      <c r="M4" s="23">
        <f t="shared" si="0"/>
        <v>417327.29999999993</v>
      </c>
      <c r="N4" s="5" t="s">
        <v>38</v>
      </c>
      <c r="O4" s="3">
        <f>B4</f>
        <v>376297.29999999993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8165</v>
      </c>
      <c r="C6" s="24">
        <f t="shared" si="2"/>
        <v>6525</v>
      </c>
      <c r="D6" s="24">
        <f t="shared" si="2"/>
        <v>6785</v>
      </c>
      <c r="E6" s="24">
        <f t="shared" si="2"/>
        <v>7470</v>
      </c>
      <c r="F6" s="24">
        <f t="shared" si="2"/>
        <v>6425</v>
      </c>
      <c r="G6" s="24">
        <f t="shared" si="2"/>
        <v>6675</v>
      </c>
      <c r="H6" s="24">
        <f t="shared" si="2"/>
        <v>6520</v>
      </c>
      <c r="I6" s="24">
        <f t="shared" si="2"/>
        <v>7175</v>
      </c>
      <c r="J6" s="24">
        <f t="shared" si="2"/>
        <v>6555</v>
      </c>
      <c r="K6" s="24">
        <f t="shared" si="2"/>
        <v>6870</v>
      </c>
      <c r="L6" s="24">
        <f t="shared" si="2"/>
        <v>7205</v>
      </c>
      <c r="M6" s="24">
        <f t="shared" si="2"/>
        <v>6675</v>
      </c>
      <c r="N6" s="5" t="str">
        <f>A6</f>
        <v>Ausgaben</v>
      </c>
      <c r="O6" s="3">
        <f>SUM(B6:M6)</f>
        <v>83045</v>
      </c>
    </row>
    <row r="7" spans="1:16" ht="15.75" thickBot="1" x14ac:dyDescent="0.3">
      <c r="A7" s="9" t="s">
        <v>28</v>
      </c>
      <c r="B7" s="10">
        <f t="shared" ref="B7:M7" si="3">B5-B6</f>
        <v>1935</v>
      </c>
      <c r="C7" s="10">
        <f t="shared" si="3"/>
        <v>3575</v>
      </c>
      <c r="D7" s="10">
        <f t="shared" si="3"/>
        <v>3315</v>
      </c>
      <c r="E7" s="10">
        <f t="shared" si="3"/>
        <v>2630</v>
      </c>
      <c r="F7" s="10">
        <f t="shared" si="3"/>
        <v>3675</v>
      </c>
      <c r="G7" s="11">
        <f t="shared" si="3"/>
        <v>3425</v>
      </c>
      <c r="H7" s="11">
        <f t="shared" si="3"/>
        <v>3580</v>
      </c>
      <c r="I7" s="11">
        <f t="shared" si="3"/>
        <v>2925</v>
      </c>
      <c r="J7" s="11">
        <f t="shared" si="3"/>
        <v>3545</v>
      </c>
      <c r="K7" s="11">
        <f t="shared" si="3"/>
        <v>3230</v>
      </c>
      <c r="L7" s="11">
        <f t="shared" si="3"/>
        <v>9195</v>
      </c>
      <c r="M7" s="11">
        <f t="shared" si="3"/>
        <v>3425</v>
      </c>
      <c r="N7" s="5" t="s">
        <v>35</v>
      </c>
      <c r="O7" s="3">
        <f>O5-O6</f>
        <v>44455</v>
      </c>
    </row>
    <row r="8" spans="1:16" ht="15" thickBot="1" x14ac:dyDescent="0.25">
      <c r="A8" s="13" t="s">
        <v>33</v>
      </c>
      <c r="B8" s="8">
        <f t="shared" ref="B8:M8" si="4">B4+B5-B6</f>
        <v>378232.29999999993</v>
      </c>
      <c r="C8" s="8">
        <f t="shared" si="4"/>
        <v>381807.29999999993</v>
      </c>
      <c r="D8" s="8">
        <f t="shared" si="4"/>
        <v>385122.29999999993</v>
      </c>
      <c r="E8" s="8">
        <f t="shared" si="4"/>
        <v>387752.29999999993</v>
      </c>
      <c r="F8" s="8">
        <f t="shared" si="4"/>
        <v>391427.29999999993</v>
      </c>
      <c r="G8" s="8">
        <f t="shared" si="4"/>
        <v>394852.29999999993</v>
      </c>
      <c r="H8" s="8">
        <f t="shared" si="4"/>
        <v>398432.29999999993</v>
      </c>
      <c r="I8" s="8">
        <f t="shared" si="4"/>
        <v>401357.29999999993</v>
      </c>
      <c r="J8" s="8">
        <f t="shared" si="4"/>
        <v>404902.29999999993</v>
      </c>
      <c r="K8" s="8">
        <f t="shared" si="4"/>
        <v>408132.29999999993</v>
      </c>
      <c r="L8" s="8">
        <f t="shared" si="4"/>
        <v>417327.29999999993</v>
      </c>
      <c r="M8" s="8">
        <f t="shared" si="4"/>
        <v>420752.29999999993</v>
      </c>
      <c r="N8" s="15" t="s">
        <v>39</v>
      </c>
      <c r="O8" s="4">
        <f>M8</f>
        <v>420752.29999999993</v>
      </c>
    </row>
    <row r="9" spans="1:16" x14ac:dyDescent="0.2">
      <c r="N9" s="35" t="s">
        <v>58</v>
      </c>
      <c r="O9">
        <f>'2034_15Jahre'!O9+'2035'!P48</f>
        <v>16800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6" t="s">
        <v>29</v>
      </c>
      <c r="O15" s="5" t="str">
        <f t="shared" si="5"/>
        <v>Modernisierungskredit PV bis 03/2035</v>
      </c>
      <c r="P15" s="3">
        <f t="shared" si="6"/>
        <v>600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8" t="s">
        <v>29</v>
      </c>
      <c r="O31" s="66" t="str">
        <f t="shared" si="5"/>
        <v>Unterhalt Lea</v>
      </c>
      <c r="P31" s="69">
        <f t="shared" si="6"/>
        <v>0</v>
      </c>
    </row>
    <row r="32" spans="1:16" x14ac:dyDescent="0.2">
      <c r="A32" s="5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4" t="s">
        <v>29</v>
      </c>
      <c r="O32" s="5" t="str">
        <f t="shared" si="5"/>
        <v>Unterhalt Natalie / Karin</v>
      </c>
      <c r="P32" s="3">
        <f t="shared" si="6"/>
        <v>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8165</v>
      </c>
      <c r="C49" s="19">
        <f t="shared" ref="C49:M49" si="7">SUM(C13:C48)</f>
        <v>6525</v>
      </c>
      <c r="D49" s="19">
        <f t="shared" si="7"/>
        <v>6785</v>
      </c>
      <c r="E49" s="19">
        <f t="shared" si="7"/>
        <v>7470</v>
      </c>
      <c r="F49" s="19">
        <f t="shared" si="7"/>
        <v>6425</v>
      </c>
      <c r="G49" s="19">
        <f t="shared" si="7"/>
        <v>6675</v>
      </c>
      <c r="H49" s="19">
        <f t="shared" si="7"/>
        <v>6520</v>
      </c>
      <c r="I49" s="19">
        <f t="shared" si="7"/>
        <v>7175</v>
      </c>
      <c r="J49" s="19">
        <f t="shared" si="7"/>
        <v>6555</v>
      </c>
      <c r="K49" s="19">
        <f t="shared" si="7"/>
        <v>6870</v>
      </c>
      <c r="L49" s="19">
        <f t="shared" si="7"/>
        <v>7205</v>
      </c>
      <c r="M49" s="19">
        <f t="shared" si="7"/>
        <v>6675</v>
      </c>
      <c r="N49" s="17"/>
      <c r="O49" s="18" t="s">
        <v>34</v>
      </c>
      <c r="P49" s="20">
        <f>SUM(B49:M49)</f>
        <v>83045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3C85-BB37-4785-BCB0-1B9DFCF43112}">
  <dimension ref="A1:Q56"/>
  <sheetViews>
    <sheetView topLeftCell="A28" workbookViewId="0">
      <selection activeCell="B53" sqref="B53:M55"/>
    </sheetView>
  </sheetViews>
  <sheetFormatPr baseColWidth="10" defaultRowHeight="14.25" x14ac:dyDescent="0.2"/>
  <cols>
    <col min="1" max="1" width="31.8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56</v>
      </c>
      <c r="C2" s="32" t="s">
        <v>56</v>
      </c>
      <c r="D2" s="32" t="s">
        <v>56</v>
      </c>
      <c r="E2" s="32" t="s">
        <v>56</v>
      </c>
      <c r="F2" s="32" t="s">
        <v>56</v>
      </c>
      <c r="G2" s="32" t="s">
        <v>56</v>
      </c>
      <c r="H2" s="32" t="s">
        <v>56</v>
      </c>
      <c r="I2" s="32" t="s">
        <v>56</v>
      </c>
      <c r="J2" s="32" t="s">
        <v>56</v>
      </c>
      <c r="K2" s="32" t="s">
        <v>56</v>
      </c>
      <c r="L2" s="32" t="s">
        <v>56</v>
      </c>
      <c r="M2" s="32" t="s">
        <v>56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'2035'!M8</f>
        <v>420752.29999999993</v>
      </c>
      <c r="C4" s="22">
        <f t="shared" ref="C4:M4" si="0">B8</f>
        <v>422687.29999999993</v>
      </c>
      <c r="D4" s="22">
        <f t="shared" si="0"/>
        <v>426262.29999999993</v>
      </c>
      <c r="E4" s="22">
        <f t="shared" si="0"/>
        <v>429577.29999999993</v>
      </c>
      <c r="F4" s="22">
        <f t="shared" si="0"/>
        <v>432007.29999999993</v>
      </c>
      <c r="G4" s="23">
        <f t="shared" si="0"/>
        <v>435482.29999999993</v>
      </c>
      <c r="H4" s="23">
        <f t="shared" si="0"/>
        <v>438707.29999999993</v>
      </c>
      <c r="I4" s="23">
        <f t="shared" si="0"/>
        <v>442087.29999999993</v>
      </c>
      <c r="J4" s="23">
        <f t="shared" si="0"/>
        <v>444812.29999999993</v>
      </c>
      <c r="K4" s="23">
        <f t="shared" si="0"/>
        <v>448157.29999999993</v>
      </c>
      <c r="L4" s="23">
        <f t="shared" si="0"/>
        <v>451187.29999999993</v>
      </c>
      <c r="M4" s="23">
        <f t="shared" si="0"/>
        <v>460182.29999999993</v>
      </c>
      <c r="N4" s="5" t="s">
        <v>38</v>
      </c>
      <c r="O4" s="3">
        <f>B4</f>
        <v>420752.29999999993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8165</v>
      </c>
      <c r="C6" s="24">
        <f t="shared" si="2"/>
        <v>6525</v>
      </c>
      <c r="D6" s="24">
        <f t="shared" si="2"/>
        <v>6785</v>
      </c>
      <c r="E6" s="24">
        <f t="shared" si="2"/>
        <v>7670</v>
      </c>
      <c r="F6" s="24">
        <f t="shared" si="2"/>
        <v>6625</v>
      </c>
      <c r="G6" s="24">
        <f t="shared" si="2"/>
        <v>6875</v>
      </c>
      <c r="H6" s="24">
        <f t="shared" si="2"/>
        <v>6720</v>
      </c>
      <c r="I6" s="24">
        <f t="shared" si="2"/>
        <v>7375</v>
      </c>
      <c r="J6" s="24">
        <f t="shared" si="2"/>
        <v>6755</v>
      </c>
      <c r="K6" s="24">
        <f t="shared" si="2"/>
        <v>7070</v>
      </c>
      <c r="L6" s="24">
        <f t="shared" si="2"/>
        <v>7405</v>
      </c>
      <c r="M6" s="24">
        <f t="shared" si="2"/>
        <v>6875</v>
      </c>
      <c r="N6" s="5" t="str">
        <f>A6</f>
        <v>Ausgaben</v>
      </c>
      <c r="O6" s="3">
        <f>SUM(B6:M6)</f>
        <v>84845</v>
      </c>
    </row>
    <row r="7" spans="1:16" ht="15.75" thickBot="1" x14ac:dyDescent="0.3">
      <c r="A7" s="9" t="s">
        <v>28</v>
      </c>
      <c r="B7" s="10">
        <f t="shared" ref="B7:M7" si="3">B5-B6</f>
        <v>1935</v>
      </c>
      <c r="C7" s="10">
        <f t="shared" si="3"/>
        <v>3575</v>
      </c>
      <c r="D7" s="10">
        <f t="shared" si="3"/>
        <v>3315</v>
      </c>
      <c r="E7" s="10">
        <f t="shared" si="3"/>
        <v>2430</v>
      </c>
      <c r="F7" s="10">
        <f t="shared" si="3"/>
        <v>3475</v>
      </c>
      <c r="G7" s="11">
        <f t="shared" si="3"/>
        <v>3225</v>
      </c>
      <c r="H7" s="11">
        <f t="shared" si="3"/>
        <v>3380</v>
      </c>
      <c r="I7" s="11">
        <f t="shared" si="3"/>
        <v>2725</v>
      </c>
      <c r="J7" s="11">
        <f t="shared" si="3"/>
        <v>3345</v>
      </c>
      <c r="K7" s="11">
        <f t="shared" si="3"/>
        <v>3030</v>
      </c>
      <c r="L7" s="11">
        <f t="shared" si="3"/>
        <v>8995</v>
      </c>
      <c r="M7" s="11">
        <f t="shared" si="3"/>
        <v>3225</v>
      </c>
      <c r="N7" s="5" t="s">
        <v>35</v>
      </c>
      <c r="O7" s="3">
        <f>O5-O6</f>
        <v>42655</v>
      </c>
    </row>
    <row r="8" spans="1:16" ht="15" thickBot="1" x14ac:dyDescent="0.25">
      <c r="A8" s="13" t="s">
        <v>33</v>
      </c>
      <c r="B8" s="8">
        <f t="shared" ref="B8:M8" si="4">B4+B5-B6</f>
        <v>422687.29999999993</v>
      </c>
      <c r="C8" s="8">
        <f t="shared" si="4"/>
        <v>426262.29999999993</v>
      </c>
      <c r="D8" s="8">
        <f t="shared" si="4"/>
        <v>429577.29999999993</v>
      </c>
      <c r="E8" s="8">
        <f t="shared" si="4"/>
        <v>432007.29999999993</v>
      </c>
      <c r="F8" s="8">
        <f t="shared" si="4"/>
        <v>435482.29999999993</v>
      </c>
      <c r="G8" s="8">
        <f t="shared" si="4"/>
        <v>438707.29999999993</v>
      </c>
      <c r="H8" s="8">
        <f t="shared" si="4"/>
        <v>442087.29999999993</v>
      </c>
      <c r="I8" s="8">
        <f t="shared" si="4"/>
        <v>444812.29999999993</v>
      </c>
      <c r="J8" s="8">
        <f t="shared" si="4"/>
        <v>448157.29999999993</v>
      </c>
      <c r="K8" s="8">
        <f t="shared" si="4"/>
        <v>451187.29999999993</v>
      </c>
      <c r="L8" s="8">
        <f t="shared" si="4"/>
        <v>460182.29999999993</v>
      </c>
      <c r="M8" s="8">
        <f t="shared" si="4"/>
        <v>463407.29999999993</v>
      </c>
      <c r="N8" s="15" t="s">
        <v>39</v>
      </c>
      <c r="O8" s="4">
        <f>M8</f>
        <v>463407.29999999993</v>
      </c>
    </row>
    <row r="9" spans="1:16" x14ac:dyDescent="0.2">
      <c r="N9" s="35" t="s">
        <v>58</v>
      </c>
      <c r="O9">
        <f>'2035'!O9+'2036'!P48</f>
        <v>18000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6" t="s">
        <v>29</v>
      </c>
      <c r="O15" s="5" t="str">
        <f t="shared" si="5"/>
        <v>Modernisierungskredit PV bis 03/2035</v>
      </c>
      <c r="P15" s="3">
        <f t="shared" si="6"/>
        <v>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1500</v>
      </c>
      <c r="C18" s="2">
        <v>1500</v>
      </c>
      <c r="D18" s="2">
        <v>1500</v>
      </c>
      <c r="E18" s="2">
        <v>1500</v>
      </c>
      <c r="F18" s="2">
        <v>1500</v>
      </c>
      <c r="G18" s="2">
        <v>1500</v>
      </c>
      <c r="H18" s="2">
        <v>1500</v>
      </c>
      <c r="I18" s="2">
        <v>1500</v>
      </c>
      <c r="J18" s="2">
        <v>1500</v>
      </c>
      <c r="K18" s="2">
        <v>1500</v>
      </c>
      <c r="L18" s="2">
        <v>1500</v>
      </c>
      <c r="M18" s="2">
        <v>1500</v>
      </c>
      <c r="N18" s="14" t="s">
        <v>29</v>
      </c>
      <c r="O18" s="5" t="str">
        <f t="shared" si="5"/>
        <v>Techniker KV Andy</v>
      </c>
      <c r="P18" s="3">
        <f t="shared" si="6"/>
        <v>18000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8" t="s">
        <v>29</v>
      </c>
      <c r="O31" s="66" t="str">
        <f t="shared" si="5"/>
        <v>Unterhalt Lea</v>
      </c>
      <c r="P31" s="69">
        <f t="shared" si="6"/>
        <v>0</v>
      </c>
    </row>
    <row r="32" spans="1:16" x14ac:dyDescent="0.2">
      <c r="A32" s="5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4" t="s">
        <v>29</v>
      </c>
      <c r="O32" s="5" t="str">
        <f t="shared" si="5"/>
        <v>Unterhalt Natalie / Karin</v>
      </c>
      <c r="P32" s="3">
        <f t="shared" si="6"/>
        <v>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8165</v>
      </c>
      <c r="C49" s="19">
        <f t="shared" ref="C49:M49" si="7">SUM(C13:C48)</f>
        <v>6525</v>
      </c>
      <c r="D49" s="19">
        <f t="shared" si="7"/>
        <v>6785</v>
      </c>
      <c r="E49" s="19">
        <f t="shared" si="7"/>
        <v>7670</v>
      </c>
      <c r="F49" s="19">
        <f t="shared" si="7"/>
        <v>6625</v>
      </c>
      <c r="G49" s="19">
        <f t="shared" si="7"/>
        <v>6875</v>
      </c>
      <c r="H49" s="19">
        <f t="shared" si="7"/>
        <v>6720</v>
      </c>
      <c r="I49" s="19">
        <f t="shared" si="7"/>
        <v>7375</v>
      </c>
      <c r="J49" s="19">
        <f t="shared" si="7"/>
        <v>6755</v>
      </c>
      <c r="K49" s="19">
        <f t="shared" si="7"/>
        <v>7070</v>
      </c>
      <c r="L49" s="19">
        <f t="shared" si="7"/>
        <v>7405</v>
      </c>
      <c r="M49" s="19">
        <f t="shared" si="7"/>
        <v>6875</v>
      </c>
      <c r="N49" s="17"/>
      <c r="O49" s="18" t="s">
        <v>34</v>
      </c>
      <c r="P49" s="20">
        <f>SUM(B49:M49)</f>
        <v>84845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8425-1A63-40BE-8778-E5B790AE3000}">
  <dimension ref="A1:Q56"/>
  <sheetViews>
    <sheetView topLeftCell="A28" workbookViewId="0">
      <selection activeCell="B53" sqref="B53:M55"/>
    </sheetView>
  </sheetViews>
  <sheetFormatPr baseColWidth="10" defaultRowHeight="14.25" x14ac:dyDescent="0.2"/>
  <cols>
    <col min="1" max="1" width="21.5" bestFit="1" customWidth="1"/>
    <col min="2" max="13" width="11.375" bestFit="1" customWidth="1"/>
    <col min="14" max="14" width="14.25" bestFit="1" customWidth="1"/>
    <col min="15" max="15" width="21.5" bestFit="1" customWidth="1"/>
    <col min="16" max="16" width="10.3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57</v>
      </c>
      <c r="C2" s="32" t="s">
        <v>57</v>
      </c>
      <c r="D2" s="32" t="s">
        <v>57</v>
      </c>
      <c r="E2" s="32" t="s">
        <v>57</v>
      </c>
      <c r="F2" s="32" t="s">
        <v>57</v>
      </c>
      <c r="G2" s="32" t="s">
        <v>57</v>
      </c>
      <c r="H2" s="32" t="s">
        <v>57</v>
      </c>
      <c r="I2" s="32" t="s">
        <v>57</v>
      </c>
      <c r="J2" s="32" t="s">
        <v>57</v>
      </c>
      <c r="K2" s="32" t="s">
        <v>57</v>
      </c>
      <c r="L2" s="32" t="s">
        <v>57</v>
      </c>
      <c r="M2" s="32" t="s">
        <v>57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'2036'!M8</f>
        <v>463407.29999999993</v>
      </c>
      <c r="C4" s="22">
        <f t="shared" ref="C4:M4" si="0">B8</f>
        <v>465342.29999999993</v>
      </c>
      <c r="D4" s="22">
        <f t="shared" si="0"/>
        <v>468917.29999999993</v>
      </c>
      <c r="E4" s="22">
        <f t="shared" si="0"/>
        <v>472232.29999999993</v>
      </c>
      <c r="F4" s="22">
        <f t="shared" si="0"/>
        <v>474662.29999999993</v>
      </c>
      <c r="G4" s="23">
        <f t="shared" si="0"/>
        <v>478137.29999999993</v>
      </c>
      <c r="H4" s="23">
        <f t="shared" si="0"/>
        <v>481362.29999999993</v>
      </c>
      <c r="I4" s="23">
        <f t="shared" si="0"/>
        <v>484742.29999999993</v>
      </c>
      <c r="J4" s="23">
        <f t="shared" si="0"/>
        <v>487467.29999999993</v>
      </c>
      <c r="K4" s="23">
        <f t="shared" si="0"/>
        <v>490812.29999999993</v>
      </c>
      <c r="L4" s="23">
        <f t="shared" si="0"/>
        <v>493842.29999999993</v>
      </c>
      <c r="M4" s="23">
        <f t="shared" si="0"/>
        <v>502837.29999999993</v>
      </c>
      <c r="N4" s="5" t="s">
        <v>38</v>
      </c>
      <c r="O4" s="3">
        <f>B4</f>
        <v>463407.29999999993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8165</v>
      </c>
      <c r="C6" s="24">
        <f t="shared" si="2"/>
        <v>6525</v>
      </c>
      <c r="D6" s="24">
        <f t="shared" si="2"/>
        <v>6785</v>
      </c>
      <c r="E6" s="24">
        <f t="shared" si="2"/>
        <v>7670</v>
      </c>
      <c r="F6" s="24">
        <f t="shared" si="2"/>
        <v>6625</v>
      </c>
      <c r="G6" s="24">
        <f t="shared" si="2"/>
        <v>6875</v>
      </c>
      <c r="H6" s="24">
        <f t="shared" si="2"/>
        <v>6720</v>
      </c>
      <c r="I6" s="24">
        <f t="shared" si="2"/>
        <v>7375</v>
      </c>
      <c r="J6" s="24">
        <f t="shared" si="2"/>
        <v>6755</v>
      </c>
      <c r="K6" s="24">
        <f t="shared" si="2"/>
        <v>7070</v>
      </c>
      <c r="L6" s="24">
        <f t="shared" si="2"/>
        <v>7405</v>
      </c>
      <c r="M6" s="24">
        <f t="shared" si="2"/>
        <v>6875</v>
      </c>
      <c r="N6" s="5" t="str">
        <f>A6</f>
        <v>Ausgaben</v>
      </c>
      <c r="O6" s="3">
        <f>SUM(B6:M6)</f>
        <v>84845</v>
      </c>
    </row>
    <row r="7" spans="1:16" ht="15.75" thickBot="1" x14ac:dyDescent="0.3">
      <c r="A7" s="9" t="s">
        <v>28</v>
      </c>
      <c r="B7" s="10">
        <f t="shared" ref="B7:M7" si="3">B5-B6</f>
        <v>1935</v>
      </c>
      <c r="C7" s="10">
        <f t="shared" si="3"/>
        <v>3575</v>
      </c>
      <c r="D7" s="10">
        <f t="shared" si="3"/>
        <v>3315</v>
      </c>
      <c r="E7" s="10">
        <f t="shared" si="3"/>
        <v>2430</v>
      </c>
      <c r="F7" s="10">
        <f t="shared" si="3"/>
        <v>3475</v>
      </c>
      <c r="G7" s="11">
        <f t="shared" si="3"/>
        <v>3225</v>
      </c>
      <c r="H7" s="11">
        <f t="shared" si="3"/>
        <v>3380</v>
      </c>
      <c r="I7" s="11">
        <f t="shared" si="3"/>
        <v>2725</v>
      </c>
      <c r="J7" s="11">
        <f t="shared" si="3"/>
        <v>3345</v>
      </c>
      <c r="K7" s="11">
        <f t="shared" si="3"/>
        <v>3030</v>
      </c>
      <c r="L7" s="11">
        <f t="shared" si="3"/>
        <v>8995</v>
      </c>
      <c r="M7" s="11">
        <f t="shared" si="3"/>
        <v>3225</v>
      </c>
      <c r="N7" s="5" t="s">
        <v>35</v>
      </c>
      <c r="O7" s="3">
        <f>O5-O6</f>
        <v>42655</v>
      </c>
    </row>
    <row r="8" spans="1:16" ht="15" thickBot="1" x14ac:dyDescent="0.25">
      <c r="A8" s="13" t="s">
        <v>33</v>
      </c>
      <c r="B8" s="8">
        <f t="shared" ref="B8:M8" si="4">B4+B5-B6</f>
        <v>465342.29999999993</v>
      </c>
      <c r="C8" s="8">
        <f t="shared" si="4"/>
        <v>468917.29999999993</v>
      </c>
      <c r="D8" s="8">
        <f t="shared" si="4"/>
        <v>472232.29999999993</v>
      </c>
      <c r="E8" s="8">
        <f t="shared" si="4"/>
        <v>474662.29999999993</v>
      </c>
      <c r="F8" s="8">
        <f t="shared" si="4"/>
        <v>478137.29999999993</v>
      </c>
      <c r="G8" s="8">
        <f t="shared" si="4"/>
        <v>481362.29999999993</v>
      </c>
      <c r="H8" s="8">
        <f t="shared" si="4"/>
        <v>484742.29999999993</v>
      </c>
      <c r="I8" s="8">
        <f t="shared" si="4"/>
        <v>487467.29999999993</v>
      </c>
      <c r="J8" s="8">
        <f t="shared" si="4"/>
        <v>490812.29999999993</v>
      </c>
      <c r="K8" s="8">
        <f t="shared" si="4"/>
        <v>493842.29999999993</v>
      </c>
      <c r="L8" s="8">
        <f t="shared" si="4"/>
        <v>502837.29999999993</v>
      </c>
      <c r="M8" s="8">
        <f t="shared" si="4"/>
        <v>506062.29999999993</v>
      </c>
      <c r="N8" s="15" t="s">
        <v>39</v>
      </c>
      <c r="O8" s="4">
        <f>M8</f>
        <v>506062.29999999993</v>
      </c>
    </row>
    <row r="9" spans="1:16" x14ac:dyDescent="0.2">
      <c r="N9" s="35" t="s">
        <v>58</v>
      </c>
      <c r="O9">
        <f>'2036'!O9+'2037'!P48</f>
        <v>19200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6" t="s">
        <v>29</v>
      </c>
      <c r="O15" s="5" t="str">
        <f t="shared" si="5"/>
        <v>Modernisierungskredit PV bis 03/2035</v>
      </c>
      <c r="P15" s="3">
        <f t="shared" si="6"/>
        <v>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1500</v>
      </c>
      <c r="C18" s="2">
        <v>1500</v>
      </c>
      <c r="D18" s="2">
        <v>1500</v>
      </c>
      <c r="E18" s="2">
        <v>1500</v>
      </c>
      <c r="F18" s="2">
        <v>1500</v>
      </c>
      <c r="G18" s="2">
        <v>1500</v>
      </c>
      <c r="H18" s="2">
        <v>1500</v>
      </c>
      <c r="I18" s="2">
        <v>1500</v>
      </c>
      <c r="J18" s="2">
        <v>1500</v>
      </c>
      <c r="K18" s="2">
        <v>1500</v>
      </c>
      <c r="L18" s="2">
        <v>1500</v>
      </c>
      <c r="M18" s="2">
        <v>1500</v>
      </c>
      <c r="N18" s="14" t="s">
        <v>29</v>
      </c>
      <c r="O18" s="5" t="str">
        <f t="shared" si="5"/>
        <v>Techniker KV Andy</v>
      </c>
      <c r="P18" s="3">
        <f t="shared" si="6"/>
        <v>18000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8" t="s">
        <v>29</v>
      </c>
      <c r="O31" s="66" t="str">
        <f t="shared" si="5"/>
        <v>Unterhalt Lea</v>
      </c>
      <c r="P31" s="69">
        <f t="shared" si="6"/>
        <v>0</v>
      </c>
    </row>
    <row r="32" spans="1:16" x14ac:dyDescent="0.2">
      <c r="A32" s="5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4" t="s">
        <v>29</v>
      </c>
      <c r="O32" s="5" t="str">
        <f t="shared" si="5"/>
        <v>Unterhalt Natalie / Karin</v>
      </c>
      <c r="P32" s="3">
        <f t="shared" si="6"/>
        <v>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8165</v>
      </c>
      <c r="C49" s="19">
        <f t="shared" ref="C49:M49" si="7">SUM(C13:C48)</f>
        <v>6525</v>
      </c>
      <c r="D49" s="19">
        <f t="shared" si="7"/>
        <v>6785</v>
      </c>
      <c r="E49" s="19">
        <f t="shared" si="7"/>
        <v>7670</v>
      </c>
      <c r="F49" s="19">
        <f t="shared" si="7"/>
        <v>6625</v>
      </c>
      <c r="G49" s="19">
        <f t="shared" si="7"/>
        <v>6875</v>
      </c>
      <c r="H49" s="19">
        <f t="shared" si="7"/>
        <v>6720</v>
      </c>
      <c r="I49" s="19">
        <f t="shared" si="7"/>
        <v>7375</v>
      </c>
      <c r="J49" s="19">
        <f t="shared" si="7"/>
        <v>6755</v>
      </c>
      <c r="K49" s="19">
        <f t="shared" si="7"/>
        <v>7070</v>
      </c>
      <c r="L49" s="19">
        <f t="shared" si="7"/>
        <v>7405</v>
      </c>
      <c r="M49" s="19">
        <f t="shared" si="7"/>
        <v>6875</v>
      </c>
      <c r="N49" s="17"/>
      <c r="O49" s="18" t="s">
        <v>34</v>
      </c>
      <c r="P49" s="20">
        <f>SUM(B49:M49)</f>
        <v>84845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O52:P52"/>
    <mergeCell ref="A1:O1"/>
    <mergeCell ref="N3:O3"/>
    <mergeCell ref="A51:P51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017E-7BA8-491A-99FC-4D59E3AEAB35}">
  <dimension ref="A1:Q56"/>
  <sheetViews>
    <sheetView topLeftCell="A25" workbookViewId="0">
      <selection activeCell="B53" sqref="B53:M55"/>
    </sheetView>
  </sheetViews>
  <sheetFormatPr baseColWidth="10" defaultRowHeight="14.25" x14ac:dyDescent="0.2"/>
  <cols>
    <col min="1" max="1" width="23.25" bestFit="1" customWidth="1"/>
    <col min="2" max="2" width="11.3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59</v>
      </c>
      <c r="C2" s="32" t="s">
        <v>57</v>
      </c>
      <c r="D2" s="32" t="s">
        <v>57</v>
      </c>
      <c r="E2" s="32" t="s">
        <v>57</v>
      </c>
      <c r="F2" s="32" t="s">
        <v>57</v>
      </c>
      <c r="G2" s="32" t="s">
        <v>57</v>
      </c>
      <c r="H2" s="32" t="s">
        <v>57</v>
      </c>
      <c r="I2" s="32" t="s">
        <v>57</v>
      </c>
      <c r="J2" s="32" t="s">
        <v>57</v>
      </c>
      <c r="K2" s="32" t="s">
        <v>57</v>
      </c>
      <c r="L2" s="32" t="s">
        <v>57</v>
      </c>
      <c r="M2" s="32" t="s">
        <v>57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'2037'!M8</f>
        <v>506062.29999999993</v>
      </c>
      <c r="C4" s="22">
        <f t="shared" ref="C4:M4" si="0">B8</f>
        <v>507997.29999999993</v>
      </c>
      <c r="D4" s="22">
        <f t="shared" si="0"/>
        <v>511572.29999999993</v>
      </c>
      <c r="E4" s="22">
        <f t="shared" si="0"/>
        <v>514887.29999999993</v>
      </c>
      <c r="F4" s="22">
        <f t="shared" si="0"/>
        <v>517317.29999999993</v>
      </c>
      <c r="G4" s="23">
        <f t="shared" si="0"/>
        <v>520792.29999999993</v>
      </c>
      <c r="H4" s="23">
        <f t="shared" si="0"/>
        <v>524017.29999999993</v>
      </c>
      <c r="I4" s="23">
        <f t="shared" si="0"/>
        <v>527397.29999999993</v>
      </c>
      <c r="J4" s="23">
        <f t="shared" si="0"/>
        <v>530122.29999999993</v>
      </c>
      <c r="K4" s="23">
        <f t="shared" si="0"/>
        <v>533467.29999999993</v>
      </c>
      <c r="L4" s="23">
        <f t="shared" si="0"/>
        <v>536497.29999999993</v>
      </c>
      <c r="M4" s="23">
        <f t="shared" si="0"/>
        <v>545492.29999999993</v>
      </c>
      <c r="N4" s="5" t="s">
        <v>38</v>
      </c>
      <c r="O4" s="3">
        <f>B4</f>
        <v>506062.29999999993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8165</v>
      </c>
      <c r="C6" s="24">
        <f t="shared" si="2"/>
        <v>6525</v>
      </c>
      <c r="D6" s="24">
        <f t="shared" si="2"/>
        <v>6785</v>
      </c>
      <c r="E6" s="24">
        <f t="shared" si="2"/>
        <v>7670</v>
      </c>
      <c r="F6" s="24">
        <f t="shared" si="2"/>
        <v>6625</v>
      </c>
      <c r="G6" s="24">
        <f t="shared" si="2"/>
        <v>6875</v>
      </c>
      <c r="H6" s="24">
        <f t="shared" si="2"/>
        <v>6720</v>
      </c>
      <c r="I6" s="24">
        <f t="shared" si="2"/>
        <v>7375</v>
      </c>
      <c r="J6" s="24">
        <f t="shared" si="2"/>
        <v>6755</v>
      </c>
      <c r="K6" s="24">
        <f t="shared" si="2"/>
        <v>7070</v>
      </c>
      <c r="L6" s="24">
        <f t="shared" si="2"/>
        <v>7405</v>
      </c>
      <c r="M6" s="24">
        <f t="shared" si="2"/>
        <v>6875</v>
      </c>
      <c r="N6" s="5" t="str">
        <f>A6</f>
        <v>Ausgaben</v>
      </c>
      <c r="O6" s="3">
        <f>SUM(B6:M6)</f>
        <v>84845</v>
      </c>
    </row>
    <row r="7" spans="1:16" ht="15.75" thickBot="1" x14ac:dyDescent="0.3">
      <c r="A7" s="9" t="s">
        <v>28</v>
      </c>
      <c r="B7" s="10">
        <f t="shared" ref="B7:M7" si="3">B5-B6</f>
        <v>1935</v>
      </c>
      <c r="C7" s="10">
        <f t="shared" si="3"/>
        <v>3575</v>
      </c>
      <c r="D7" s="10">
        <f t="shared" si="3"/>
        <v>3315</v>
      </c>
      <c r="E7" s="10">
        <f t="shared" si="3"/>
        <v>2430</v>
      </c>
      <c r="F7" s="10">
        <f t="shared" si="3"/>
        <v>3475</v>
      </c>
      <c r="G7" s="11">
        <f t="shared" si="3"/>
        <v>3225</v>
      </c>
      <c r="H7" s="11">
        <f t="shared" si="3"/>
        <v>3380</v>
      </c>
      <c r="I7" s="11">
        <f t="shared" si="3"/>
        <v>2725</v>
      </c>
      <c r="J7" s="11">
        <f t="shared" si="3"/>
        <v>3345</v>
      </c>
      <c r="K7" s="11">
        <f t="shared" si="3"/>
        <v>3030</v>
      </c>
      <c r="L7" s="11">
        <f t="shared" si="3"/>
        <v>8995</v>
      </c>
      <c r="M7" s="11">
        <f t="shared" si="3"/>
        <v>3225</v>
      </c>
      <c r="N7" s="5" t="s">
        <v>35</v>
      </c>
      <c r="O7" s="3">
        <f>O5-O6</f>
        <v>42655</v>
      </c>
    </row>
    <row r="8" spans="1:16" ht="15" thickBot="1" x14ac:dyDescent="0.25">
      <c r="A8" s="13" t="s">
        <v>33</v>
      </c>
      <c r="B8" s="8">
        <f t="shared" ref="B8:M8" si="4">B4+B5-B6</f>
        <v>507997.29999999993</v>
      </c>
      <c r="C8" s="8">
        <f t="shared" si="4"/>
        <v>511572.29999999993</v>
      </c>
      <c r="D8" s="8">
        <f t="shared" si="4"/>
        <v>514887.29999999993</v>
      </c>
      <c r="E8" s="8">
        <f t="shared" si="4"/>
        <v>517317.29999999993</v>
      </c>
      <c r="F8" s="8">
        <f t="shared" si="4"/>
        <v>520792.29999999993</v>
      </c>
      <c r="G8" s="8">
        <f t="shared" si="4"/>
        <v>524017.29999999993</v>
      </c>
      <c r="H8" s="8">
        <f t="shared" si="4"/>
        <v>527397.29999999993</v>
      </c>
      <c r="I8" s="8">
        <f t="shared" si="4"/>
        <v>530122.29999999993</v>
      </c>
      <c r="J8" s="8">
        <f t="shared" si="4"/>
        <v>533467.29999999993</v>
      </c>
      <c r="K8" s="8">
        <f t="shared" si="4"/>
        <v>536497.29999999993</v>
      </c>
      <c r="L8" s="8">
        <f t="shared" si="4"/>
        <v>545492.29999999993</v>
      </c>
      <c r="M8" s="8">
        <f t="shared" si="4"/>
        <v>548717.29999999993</v>
      </c>
      <c r="N8" s="15" t="s">
        <v>39</v>
      </c>
      <c r="O8" s="4">
        <f>M8</f>
        <v>548717.29999999993</v>
      </c>
    </row>
    <row r="9" spans="1:16" x14ac:dyDescent="0.2">
      <c r="N9" s="35" t="s">
        <v>58</v>
      </c>
      <c r="O9">
        <f>'2037'!O9+'2038'!P48</f>
        <v>20400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6" t="s">
        <v>29</v>
      </c>
      <c r="O15" s="5" t="str">
        <f t="shared" si="5"/>
        <v>Modernisierungskredit PV bis 03/2035</v>
      </c>
      <c r="P15" s="3">
        <f t="shared" si="6"/>
        <v>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1500</v>
      </c>
      <c r="C18" s="2">
        <v>1500</v>
      </c>
      <c r="D18" s="2">
        <v>1500</v>
      </c>
      <c r="E18" s="2">
        <v>1500</v>
      </c>
      <c r="F18" s="2">
        <v>1500</v>
      </c>
      <c r="G18" s="2">
        <v>1500</v>
      </c>
      <c r="H18" s="2">
        <v>1500</v>
      </c>
      <c r="I18" s="2">
        <v>1500</v>
      </c>
      <c r="J18" s="2">
        <v>1500</v>
      </c>
      <c r="K18" s="2">
        <v>1500</v>
      </c>
      <c r="L18" s="2">
        <v>1500</v>
      </c>
      <c r="M18" s="2">
        <v>1500</v>
      </c>
      <c r="N18" s="14" t="s">
        <v>29</v>
      </c>
      <c r="O18" s="5" t="str">
        <f t="shared" si="5"/>
        <v>Techniker KV Andy</v>
      </c>
      <c r="P18" s="3">
        <f t="shared" si="6"/>
        <v>18000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8" t="s">
        <v>29</v>
      </c>
      <c r="O31" s="66" t="str">
        <f t="shared" si="5"/>
        <v>Unterhalt Lea</v>
      </c>
      <c r="P31" s="69">
        <f t="shared" si="6"/>
        <v>0</v>
      </c>
    </row>
    <row r="32" spans="1:16" x14ac:dyDescent="0.2">
      <c r="A32" s="5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4" t="s">
        <v>29</v>
      </c>
      <c r="O32" s="5" t="str">
        <f t="shared" si="5"/>
        <v>Unterhalt Natalie / Karin</v>
      </c>
      <c r="P32" s="3">
        <f t="shared" si="6"/>
        <v>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8165</v>
      </c>
      <c r="C49" s="19">
        <f t="shared" ref="C49:M49" si="7">SUM(C13:C48)</f>
        <v>6525</v>
      </c>
      <c r="D49" s="19">
        <f t="shared" si="7"/>
        <v>6785</v>
      </c>
      <c r="E49" s="19">
        <f t="shared" si="7"/>
        <v>7670</v>
      </c>
      <c r="F49" s="19">
        <f t="shared" si="7"/>
        <v>6625</v>
      </c>
      <c r="G49" s="19">
        <f t="shared" si="7"/>
        <v>6875</v>
      </c>
      <c r="H49" s="19">
        <f t="shared" si="7"/>
        <v>6720</v>
      </c>
      <c r="I49" s="19">
        <f t="shared" si="7"/>
        <v>7375</v>
      </c>
      <c r="J49" s="19">
        <f t="shared" si="7"/>
        <v>6755</v>
      </c>
      <c r="K49" s="19">
        <f t="shared" si="7"/>
        <v>7070</v>
      </c>
      <c r="L49" s="19">
        <f t="shared" si="7"/>
        <v>7405</v>
      </c>
      <c r="M49" s="19">
        <f t="shared" si="7"/>
        <v>6875</v>
      </c>
      <c r="N49" s="17"/>
      <c r="O49" s="18" t="s">
        <v>34</v>
      </c>
      <c r="P49" s="20">
        <f>SUM(B49:M49)</f>
        <v>84845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O52:P52"/>
    <mergeCell ref="A1:O1"/>
    <mergeCell ref="N3:O3"/>
    <mergeCell ref="A51:P51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FB9C-A3F6-411E-BFFD-33E337C8B4B0}">
  <sheetPr>
    <tabColor rgb="FFFFC000"/>
  </sheetPr>
  <dimension ref="A1:Q56"/>
  <sheetViews>
    <sheetView workbookViewId="0">
      <selection activeCell="B53" sqref="B53:M55"/>
    </sheetView>
  </sheetViews>
  <sheetFormatPr baseColWidth="10" defaultRowHeight="14.25" x14ac:dyDescent="0.2"/>
  <cols>
    <col min="1" max="1" width="21.5" bestFit="1" customWidth="1"/>
    <col min="2" max="13" width="11.375" bestFit="1" customWidth="1"/>
    <col min="14" max="14" width="14.25" bestFit="1" customWidth="1"/>
    <col min="15" max="15" width="21.5" bestFit="1" customWidth="1"/>
    <col min="16" max="16" width="10.3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60</v>
      </c>
      <c r="C2" s="32" t="s">
        <v>60</v>
      </c>
      <c r="D2" s="32" t="s">
        <v>60</v>
      </c>
      <c r="E2" s="32" t="s">
        <v>60</v>
      </c>
      <c r="F2" s="32" t="s">
        <v>60</v>
      </c>
      <c r="G2" s="32" t="s">
        <v>60</v>
      </c>
      <c r="H2" s="32" t="s">
        <v>60</v>
      </c>
      <c r="I2" s="32" t="s">
        <v>60</v>
      </c>
      <c r="J2" s="32" t="s">
        <v>60</v>
      </c>
      <c r="K2" s="32" t="s">
        <v>60</v>
      </c>
      <c r="L2" s="32" t="s">
        <v>60</v>
      </c>
      <c r="M2" s="32" t="s">
        <v>60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'2038'!M8</f>
        <v>548717.29999999993</v>
      </c>
      <c r="C4" s="22">
        <f t="shared" ref="C4:M4" si="0">B8</f>
        <v>550652.29999999993</v>
      </c>
      <c r="D4" s="22">
        <f t="shared" si="0"/>
        <v>554227.29999999993</v>
      </c>
      <c r="E4" s="22">
        <f t="shared" si="0"/>
        <v>557542.29999999993</v>
      </c>
      <c r="F4" s="22">
        <f t="shared" si="0"/>
        <v>559972.29999999993</v>
      </c>
      <c r="G4" s="23">
        <f t="shared" si="0"/>
        <v>563447.29999999993</v>
      </c>
      <c r="H4" s="23">
        <f t="shared" si="0"/>
        <v>566672.29999999993</v>
      </c>
      <c r="I4" s="23">
        <f t="shared" si="0"/>
        <v>570052.29999999993</v>
      </c>
      <c r="J4" s="23">
        <f t="shared" si="0"/>
        <v>572777.29999999993</v>
      </c>
      <c r="K4" s="23">
        <f t="shared" si="0"/>
        <v>576122.29999999993</v>
      </c>
      <c r="L4" s="23">
        <f t="shared" si="0"/>
        <v>579152.29999999993</v>
      </c>
      <c r="M4" s="23">
        <f t="shared" si="0"/>
        <v>588147.29999999993</v>
      </c>
      <c r="N4" s="5" t="s">
        <v>38</v>
      </c>
      <c r="O4" s="3">
        <f>B4</f>
        <v>548717.29999999993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8165</v>
      </c>
      <c r="C6" s="24">
        <f t="shared" si="2"/>
        <v>6525</v>
      </c>
      <c r="D6" s="24">
        <f t="shared" si="2"/>
        <v>6785</v>
      </c>
      <c r="E6" s="24">
        <f t="shared" si="2"/>
        <v>7670</v>
      </c>
      <c r="F6" s="24">
        <f t="shared" si="2"/>
        <v>6625</v>
      </c>
      <c r="G6" s="24">
        <f t="shared" si="2"/>
        <v>6875</v>
      </c>
      <c r="H6" s="24">
        <f t="shared" si="2"/>
        <v>6720</v>
      </c>
      <c r="I6" s="24">
        <f t="shared" si="2"/>
        <v>7375</v>
      </c>
      <c r="J6" s="24">
        <f t="shared" si="2"/>
        <v>6755</v>
      </c>
      <c r="K6" s="24">
        <f t="shared" si="2"/>
        <v>7070</v>
      </c>
      <c r="L6" s="24">
        <f t="shared" si="2"/>
        <v>7405</v>
      </c>
      <c r="M6" s="24">
        <f t="shared" si="2"/>
        <v>6875</v>
      </c>
      <c r="N6" s="5" t="str">
        <f>A6</f>
        <v>Ausgaben</v>
      </c>
      <c r="O6" s="3">
        <f>SUM(B6:M6)</f>
        <v>84845</v>
      </c>
    </row>
    <row r="7" spans="1:16" ht="15.75" thickBot="1" x14ac:dyDescent="0.3">
      <c r="A7" s="9" t="s">
        <v>28</v>
      </c>
      <c r="B7" s="10">
        <f t="shared" ref="B7:M7" si="3">B5-B6</f>
        <v>1935</v>
      </c>
      <c r="C7" s="10">
        <f t="shared" si="3"/>
        <v>3575</v>
      </c>
      <c r="D7" s="10">
        <f t="shared" si="3"/>
        <v>3315</v>
      </c>
      <c r="E7" s="10">
        <f t="shared" si="3"/>
        <v>2430</v>
      </c>
      <c r="F7" s="10">
        <f t="shared" si="3"/>
        <v>3475</v>
      </c>
      <c r="G7" s="11">
        <f t="shared" si="3"/>
        <v>3225</v>
      </c>
      <c r="H7" s="11">
        <f t="shared" si="3"/>
        <v>3380</v>
      </c>
      <c r="I7" s="11">
        <f t="shared" si="3"/>
        <v>2725</v>
      </c>
      <c r="J7" s="11">
        <f t="shared" si="3"/>
        <v>3345</v>
      </c>
      <c r="K7" s="11">
        <f t="shared" si="3"/>
        <v>3030</v>
      </c>
      <c r="L7" s="11">
        <f t="shared" si="3"/>
        <v>8995</v>
      </c>
      <c r="M7" s="11">
        <f t="shared" si="3"/>
        <v>3225</v>
      </c>
      <c r="N7" s="5" t="s">
        <v>35</v>
      </c>
      <c r="O7" s="3">
        <f>O5-O6</f>
        <v>42655</v>
      </c>
    </row>
    <row r="8" spans="1:16" ht="15" thickBot="1" x14ac:dyDescent="0.25">
      <c r="A8" s="13" t="s">
        <v>33</v>
      </c>
      <c r="B8" s="8">
        <f t="shared" ref="B8:M8" si="4">B4+B5-B6</f>
        <v>550652.29999999993</v>
      </c>
      <c r="C8" s="8">
        <f t="shared" si="4"/>
        <v>554227.29999999993</v>
      </c>
      <c r="D8" s="8">
        <f t="shared" si="4"/>
        <v>557542.29999999993</v>
      </c>
      <c r="E8" s="8">
        <f t="shared" si="4"/>
        <v>559972.29999999993</v>
      </c>
      <c r="F8" s="8">
        <f t="shared" si="4"/>
        <v>563447.29999999993</v>
      </c>
      <c r="G8" s="8">
        <f t="shared" si="4"/>
        <v>566672.29999999993</v>
      </c>
      <c r="H8" s="8">
        <f t="shared" si="4"/>
        <v>570052.29999999993</v>
      </c>
      <c r="I8" s="8">
        <f t="shared" si="4"/>
        <v>572777.29999999993</v>
      </c>
      <c r="J8" s="8">
        <f t="shared" si="4"/>
        <v>576122.29999999993</v>
      </c>
      <c r="K8" s="8">
        <f t="shared" si="4"/>
        <v>579152.29999999993</v>
      </c>
      <c r="L8" s="8">
        <f t="shared" si="4"/>
        <v>588147.29999999993</v>
      </c>
      <c r="M8" s="8">
        <f t="shared" si="4"/>
        <v>591372.29999999993</v>
      </c>
      <c r="N8" s="15" t="s">
        <v>39</v>
      </c>
      <c r="O8" s="4">
        <f>M8</f>
        <v>591372.29999999993</v>
      </c>
    </row>
    <row r="9" spans="1:16" x14ac:dyDescent="0.2">
      <c r="N9" s="35" t="s">
        <v>58</v>
      </c>
      <c r="O9">
        <f>'2038'!O9+'2039_20Jahre'!P48</f>
        <v>21600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6" t="s">
        <v>29</v>
      </c>
      <c r="O15" s="5" t="str">
        <f t="shared" si="5"/>
        <v>Modernisierungskredit PV bis 03/2035</v>
      </c>
      <c r="P15" s="3">
        <f t="shared" si="6"/>
        <v>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1500</v>
      </c>
      <c r="C18" s="2">
        <v>1500</v>
      </c>
      <c r="D18" s="2">
        <v>1500</v>
      </c>
      <c r="E18" s="2">
        <v>1500</v>
      </c>
      <c r="F18" s="2">
        <v>1500</v>
      </c>
      <c r="G18" s="2">
        <v>1500</v>
      </c>
      <c r="H18" s="2">
        <v>1500</v>
      </c>
      <c r="I18" s="2">
        <v>1500</v>
      </c>
      <c r="J18" s="2">
        <v>1500</v>
      </c>
      <c r="K18" s="2">
        <v>1500</v>
      </c>
      <c r="L18" s="2">
        <v>1500</v>
      </c>
      <c r="M18" s="2">
        <v>1500</v>
      </c>
      <c r="N18" s="14" t="s">
        <v>29</v>
      </c>
      <c r="O18" s="5" t="str">
        <f t="shared" si="5"/>
        <v>Techniker KV Andy</v>
      </c>
      <c r="P18" s="3">
        <f t="shared" si="6"/>
        <v>18000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8" t="s">
        <v>29</v>
      </c>
      <c r="O31" s="66" t="str">
        <f t="shared" si="5"/>
        <v>Unterhalt Lea</v>
      </c>
      <c r="P31" s="69">
        <f t="shared" si="6"/>
        <v>0</v>
      </c>
    </row>
    <row r="32" spans="1:16" x14ac:dyDescent="0.2">
      <c r="A32" s="5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4" t="s">
        <v>29</v>
      </c>
      <c r="O32" s="5" t="str">
        <f t="shared" si="5"/>
        <v>Unterhalt Natalie / Karin</v>
      </c>
      <c r="P32" s="3">
        <f t="shared" si="6"/>
        <v>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8165</v>
      </c>
      <c r="C49" s="19">
        <f t="shared" ref="C49:M49" si="7">SUM(C13:C48)</f>
        <v>6525</v>
      </c>
      <c r="D49" s="19">
        <f t="shared" si="7"/>
        <v>6785</v>
      </c>
      <c r="E49" s="19">
        <f t="shared" si="7"/>
        <v>7670</v>
      </c>
      <c r="F49" s="19">
        <f t="shared" si="7"/>
        <v>6625</v>
      </c>
      <c r="G49" s="19">
        <f t="shared" si="7"/>
        <v>6875</v>
      </c>
      <c r="H49" s="19">
        <f t="shared" si="7"/>
        <v>6720</v>
      </c>
      <c r="I49" s="19">
        <f t="shared" si="7"/>
        <v>7375</v>
      </c>
      <c r="J49" s="19">
        <f t="shared" si="7"/>
        <v>6755</v>
      </c>
      <c r="K49" s="19">
        <f t="shared" si="7"/>
        <v>7070</v>
      </c>
      <c r="L49" s="19">
        <f t="shared" si="7"/>
        <v>7405</v>
      </c>
      <c r="M49" s="19">
        <f t="shared" si="7"/>
        <v>6875</v>
      </c>
      <c r="N49" s="17"/>
      <c r="O49" s="18" t="s">
        <v>34</v>
      </c>
      <c r="P49" s="20">
        <f>SUM(B49:M49)</f>
        <v>84845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O52:P52"/>
    <mergeCell ref="A1:O1"/>
    <mergeCell ref="N3:O3"/>
    <mergeCell ref="A51:P51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CAB4-B095-4F45-8E4A-B104504FF342}">
  <dimension ref="A1:U53"/>
  <sheetViews>
    <sheetView zoomScale="90" zoomScaleNormal="90" workbookViewId="0">
      <pane xSplit="1" topLeftCell="D1" activePane="topRight" state="frozen"/>
      <selection pane="topRight" activeCell="H9" sqref="H9"/>
    </sheetView>
  </sheetViews>
  <sheetFormatPr baseColWidth="10" defaultRowHeight="14.25" x14ac:dyDescent="0.2"/>
  <cols>
    <col min="1" max="1" width="29.25" bestFit="1" customWidth="1"/>
    <col min="2" max="2" width="10.375" style="37" bestFit="1" customWidth="1"/>
    <col min="3" max="3" width="10.375" bestFit="1" customWidth="1"/>
    <col min="4" max="4" width="11.375" bestFit="1" customWidth="1"/>
    <col min="5" max="6" width="11.375" style="38" bestFit="1" customWidth="1"/>
    <col min="7" max="13" width="11.375" bestFit="1" customWidth="1"/>
    <col min="14" max="21" width="12.875" bestFit="1" customWidth="1"/>
  </cols>
  <sheetData>
    <row r="1" spans="1:21" x14ac:dyDescent="0.2">
      <c r="A1" s="39" t="s">
        <v>65</v>
      </c>
      <c r="B1" s="40">
        <v>1</v>
      </c>
      <c r="C1" s="40">
        <v>2</v>
      </c>
      <c r="D1" s="40">
        <v>3</v>
      </c>
      <c r="E1" s="40">
        <v>4</v>
      </c>
      <c r="F1" s="40">
        <v>5</v>
      </c>
      <c r="G1" s="40">
        <v>6</v>
      </c>
      <c r="H1" s="40">
        <v>7</v>
      </c>
      <c r="I1" s="40">
        <v>8</v>
      </c>
      <c r="J1" s="40">
        <v>9</v>
      </c>
      <c r="K1" s="40">
        <v>10</v>
      </c>
      <c r="L1" s="40">
        <v>11</v>
      </c>
      <c r="M1" s="40">
        <v>12</v>
      </c>
      <c r="N1" s="40">
        <v>13</v>
      </c>
      <c r="O1" s="40">
        <v>14</v>
      </c>
      <c r="P1" s="40">
        <v>15</v>
      </c>
      <c r="Q1" s="40">
        <v>16</v>
      </c>
      <c r="R1" s="40">
        <v>17</v>
      </c>
      <c r="S1" s="40">
        <v>18</v>
      </c>
      <c r="T1" s="40">
        <v>19</v>
      </c>
      <c r="U1" s="40">
        <v>20</v>
      </c>
    </row>
    <row r="2" spans="1:21" ht="15" thickBot="1" x14ac:dyDescent="0.25">
      <c r="A2" s="39" t="s">
        <v>61</v>
      </c>
      <c r="B2" s="40">
        <v>2020</v>
      </c>
      <c r="C2" s="40">
        <v>2021</v>
      </c>
      <c r="D2" s="40">
        <v>2022</v>
      </c>
      <c r="E2" s="40">
        <v>2023</v>
      </c>
      <c r="F2" s="40">
        <v>2024</v>
      </c>
      <c r="G2" s="40">
        <v>2025</v>
      </c>
      <c r="H2" s="40">
        <v>2026</v>
      </c>
      <c r="I2" s="40">
        <v>2027</v>
      </c>
      <c r="J2" s="40">
        <v>2028</v>
      </c>
      <c r="K2" s="40">
        <v>2029</v>
      </c>
      <c r="L2" s="40">
        <v>2030</v>
      </c>
      <c r="M2" s="40">
        <v>2031</v>
      </c>
      <c r="N2" s="40">
        <v>2032</v>
      </c>
      <c r="O2" s="40">
        <v>2033</v>
      </c>
      <c r="P2" s="40">
        <v>2034</v>
      </c>
      <c r="Q2" s="40">
        <v>2035</v>
      </c>
      <c r="R2" s="40">
        <v>2036</v>
      </c>
      <c r="S2" s="40">
        <v>2037</v>
      </c>
      <c r="T2" s="40">
        <v>2038</v>
      </c>
      <c r="U2" s="40">
        <v>2039</v>
      </c>
    </row>
    <row r="3" spans="1:21" ht="15" thickBot="1" x14ac:dyDescent="0.25">
      <c r="A3" s="46" t="s">
        <v>62</v>
      </c>
      <c r="B3" s="45" t="e">
        <f>(#REF!)/12</f>
        <v>#REF!</v>
      </c>
      <c r="C3" s="45" t="e">
        <f>(#REF!)/12</f>
        <v>#REF!</v>
      </c>
      <c r="D3" s="45">
        <f>('2022'!$P$53)/12</f>
        <v>8225</v>
      </c>
      <c r="E3" s="45">
        <f>('2023'!$P$53)/12</f>
        <v>8225</v>
      </c>
      <c r="F3" s="45">
        <f>('2024_5Jahre'!$P$53)/12</f>
        <v>8225</v>
      </c>
      <c r="G3" s="45">
        <f>('2025'!$P$53)/12</f>
        <v>8225</v>
      </c>
      <c r="H3" s="45">
        <f>('2026'!$P$53)/12</f>
        <v>8225</v>
      </c>
      <c r="I3" s="45">
        <f>('2027'!$P$53)/12</f>
        <v>8225</v>
      </c>
      <c r="J3" s="45">
        <f>('2028'!$P$53)/12</f>
        <v>8225</v>
      </c>
      <c r="K3" s="45">
        <f>('2029_10Jahre'!$P$53)/12</f>
        <v>8225</v>
      </c>
      <c r="L3" s="45">
        <f>('2030'!$P$53)/12</f>
        <v>8225</v>
      </c>
      <c r="M3" s="45">
        <f>('2031'!$P$53)/12</f>
        <v>8225</v>
      </c>
      <c r="N3" s="45">
        <f>('2032'!$P$54)/12</f>
        <v>8225</v>
      </c>
      <c r="O3" s="45">
        <f>('2033'!$P$53)/12</f>
        <v>8225</v>
      </c>
      <c r="P3" s="45">
        <f>('2034_15Jahre'!$P$53)/12</f>
        <v>8225</v>
      </c>
      <c r="Q3" s="45">
        <f>('2035'!$P$53)/12</f>
        <v>8225</v>
      </c>
      <c r="R3" s="45">
        <f>('2036'!$P$53)/12</f>
        <v>8225</v>
      </c>
      <c r="S3" s="45">
        <f>('2037'!$P$53)/12</f>
        <v>8225</v>
      </c>
      <c r="T3" s="45">
        <f>('2038'!$P$53)/12</f>
        <v>8225</v>
      </c>
      <c r="U3" s="45">
        <f>('2039_20Jahre'!$P$53)/12</f>
        <v>8225</v>
      </c>
    </row>
    <row r="4" spans="1:21" ht="15" thickBot="1" x14ac:dyDescent="0.25">
      <c r="A4" s="47" t="s">
        <v>63</v>
      </c>
      <c r="B4" s="45" t="e">
        <f>(#REF!)/12</f>
        <v>#REF!</v>
      </c>
      <c r="C4" s="45" t="e">
        <f>(#REF!)/12</f>
        <v>#REF!</v>
      </c>
      <c r="D4" s="45">
        <f>('2022'!$P$54)/12</f>
        <v>1600</v>
      </c>
      <c r="E4" s="45">
        <f>('2023'!$P$54)/12</f>
        <v>1700</v>
      </c>
      <c r="F4" s="45">
        <f>('2024_5Jahre'!$P$54)/12</f>
        <v>1700</v>
      </c>
      <c r="G4" s="45">
        <f>('2025'!$P$54)/12</f>
        <v>1700</v>
      </c>
      <c r="H4" s="45">
        <f>('2026'!$P$54)/12</f>
        <v>1700</v>
      </c>
      <c r="I4" s="45">
        <f>('2027'!$P$54)/12</f>
        <v>1700</v>
      </c>
      <c r="J4" s="45">
        <f>('2028'!$P$54)/12</f>
        <v>1700</v>
      </c>
      <c r="K4" s="45">
        <f>('2029_10Jahre'!$P$54)/12</f>
        <v>1700</v>
      </c>
      <c r="L4" s="45">
        <f>('2030'!$P$54)/12</f>
        <v>1700</v>
      </c>
      <c r="M4" s="45">
        <f>('2031'!$P$54)/12</f>
        <v>1700</v>
      </c>
      <c r="N4" s="45">
        <f>('2032'!$P$55)/12</f>
        <v>1700</v>
      </c>
      <c r="O4" s="45">
        <f>('2033'!$P$54)/12</f>
        <v>1700</v>
      </c>
      <c r="P4" s="45">
        <f>('2034_15Jahre'!$P$54)/12</f>
        <v>1700</v>
      </c>
      <c r="Q4" s="45">
        <f>('2035'!$P$54)/12</f>
        <v>1700</v>
      </c>
      <c r="R4" s="45">
        <f>('2036'!$P$54)/12</f>
        <v>1700</v>
      </c>
      <c r="S4" s="45">
        <f>('2037'!$P$54)/12</f>
        <v>1700</v>
      </c>
      <c r="T4" s="45">
        <f>('2038'!$P$54)/12</f>
        <v>1700</v>
      </c>
      <c r="U4" s="45">
        <f>('2039_20Jahre'!$P$54)/12</f>
        <v>1700</v>
      </c>
    </row>
    <row r="5" spans="1:21" ht="15" thickBot="1" x14ac:dyDescent="0.25">
      <c r="A5" s="48" t="s">
        <v>64</v>
      </c>
      <c r="B5" s="45" t="e">
        <f>(#REF!)/12</f>
        <v>#REF!</v>
      </c>
      <c r="C5" s="45" t="e">
        <f>(#REF!)/12</f>
        <v>#REF!</v>
      </c>
      <c r="D5" s="45">
        <f>('2022'!$P$55)/12</f>
        <v>700</v>
      </c>
      <c r="E5" s="45">
        <f>('2023'!$P$55)/12</f>
        <v>700</v>
      </c>
      <c r="F5" s="45">
        <f>('2024_5Jahre'!$P$55)/12</f>
        <v>700</v>
      </c>
      <c r="G5" s="45">
        <f>('2025'!$P$55)/12</f>
        <v>700</v>
      </c>
      <c r="H5" s="45">
        <f>('2026'!$P$55)/12</f>
        <v>700</v>
      </c>
      <c r="I5" s="45">
        <f>('2027'!$P$55)/12</f>
        <v>700</v>
      </c>
      <c r="J5" s="45">
        <f>('2028'!$P$55)/12</f>
        <v>700</v>
      </c>
      <c r="K5" s="45">
        <f>('2029_10Jahre'!$P$55)/12</f>
        <v>700</v>
      </c>
      <c r="L5" s="45">
        <f>('2030'!$P$55)/12</f>
        <v>700</v>
      </c>
      <c r="M5" s="45">
        <f>('2031'!$P$55)/12</f>
        <v>700</v>
      </c>
      <c r="N5" s="45">
        <f>('2032'!$P$56)/12</f>
        <v>700</v>
      </c>
      <c r="O5" s="45">
        <f>('2033'!$P$55)/12</f>
        <v>700</v>
      </c>
      <c r="P5" s="45">
        <f>('2034_15Jahre'!$P$55)/12</f>
        <v>700</v>
      </c>
      <c r="Q5" s="45">
        <f>('2035'!$P$55)/12</f>
        <v>700</v>
      </c>
      <c r="R5" s="45">
        <f>('2036'!$P$55)/12</f>
        <v>700</v>
      </c>
      <c r="S5" s="45">
        <f>('2037'!$P$55)/12</f>
        <v>700</v>
      </c>
      <c r="T5" s="45">
        <f>('2038'!$P$55)/12</f>
        <v>700</v>
      </c>
      <c r="U5" s="45">
        <f>('2039_20Jahre'!$P$55)/12</f>
        <v>700</v>
      </c>
    </row>
    <row r="6" spans="1:21" x14ac:dyDescent="0.2">
      <c r="A6" s="41"/>
      <c r="B6"/>
      <c r="E6"/>
      <c r="F6"/>
    </row>
    <row r="7" spans="1:21" ht="15" thickBot="1" x14ac:dyDescent="0.25">
      <c r="A7" s="41"/>
      <c r="B7"/>
      <c r="E7"/>
      <c r="F7"/>
    </row>
    <row r="8" spans="1:21" x14ac:dyDescent="0.2">
      <c r="A8" s="70" t="s">
        <v>19</v>
      </c>
      <c r="B8" s="51" t="e">
        <f>(#REF!)/12</f>
        <v>#REF!</v>
      </c>
      <c r="C8" s="51" t="e">
        <f>(#REF!)/12</f>
        <v>#REF!</v>
      </c>
      <c r="D8" s="51">
        <f>('2022'!$P13)/12</f>
        <v>1300</v>
      </c>
      <c r="E8" s="51">
        <f>('2023'!$P13)/12</f>
        <v>1300</v>
      </c>
      <c r="F8" s="51">
        <f>('2024_5Jahre'!$P13)/12</f>
        <v>1300</v>
      </c>
      <c r="G8" s="51">
        <f>('2025'!$P13)/12</f>
        <v>1300</v>
      </c>
      <c r="H8" s="51">
        <f>('2026'!$P13)/12</f>
        <v>1300</v>
      </c>
      <c r="I8" s="51">
        <f>('2027'!$P13)/12</f>
        <v>1300</v>
      </c>
      <c r="J8" s="51">
        <f>('2028'!$P13)/12</f>
        <v>1300</v>
      </c>
      <c r="K8" s="51">
        <f>('2029_10Jahre'!$P13)/12</f>
        <v>1300</v>
      </c>
      <c r="L8" s="51">
        <f>('2030'!$P13)/12</f>
        <v>1300</v>
      </c>
      <c r="M8" s="51">
        <f>('2031'!$P13)/12</f>
        <v>1300</v>
      </c>
      <c r="N8" s="51">
        <f>('2032'!$P13)/12</f>
        <v>1300</v>
      </c>
      <c r="O8" s="51">
        <f>('2033'!$P13)/12</f>
        <v>1300</v>
      </c>
      <c r="P8" s="51">
        <f>('2034_15Jahre'!$P13)/12</f>
        <v>1300</v>
      </c>
      <c r="Q8" s="51">
        <f>('2035'!$P13)/12</f>
        <v>1300</v>
      </c>
      <c r="R8" s="51">
        <f>('2036'!$P13)/12</f>
        <v>1300</v>
      </c>
      <c r="S8" s="51">
        <f>('2037'!$P13)/12</f>
        <v>1300</v>
      </c>
      <c r="T8" s="51">
        <f>('2038'!$P13)/12</f>
        <v>1300</v>
      </c>
      <c r="U8" s="51">
        <f>('2039_20Jahre'!$P13)/12</f>
        <v>1300</v>
      </c>
    </row>
    <row r="9" spans="1:21" x14ac:dyDescent="0.2">
      <c r="A9" s="5" t="s">
        <v>69</v>
      </c>
      <c r="B9" s="51" t="e">
        <f>(#REF!)/12</f>
        <v>#REF!</v>
      </c>
      <c r="C9" s="51" t="e">
        <f>(#REF!)/12</f>
        <v>#REF!</v>
      </c>
      <c r="D9" s="51">
        <f>('2022'!$P14)/12</f>
        <v>454</v>
      </c>
      <c r="E9" s="51">
        <f>('2023'!$P14)/12</f>
        <v>454</v>
      </c>
      <c r="F9" s="51">
        <f>('2024_5Jahre'!$P14)/12</f>
        <v>454</v>
      </c>
      <c r="G9" s="51">
        <f>('2025'!$P14)/12</f>
        <v>454</v>
      </c>
      <c r="H9" s="51">
        <f>('2026'!$P14)/12</f>
        <v>189.16666666666666</v>
      </c>
      <c r="I9" s="51">
        <f>('2027'!$P14)/12</f>
        <v>0</v>
      </c>
      <c r="J9" s="51">
        <f>('2028'!$P14)/12</f>
        <v>0</v>
      </c>
      <c r="K9" s="51">
        <f>('2029_10Jahre'!$P14)/12</f>
        <v>0</v>
      </c>
      <c r="L9" s="62">
        <f>('2030'!$P14)/12</f>
        <v>0</v>
      </c>
      <c r="M9" s="51">
        <f>('2031'!$P14)/12</f>
        <v>0</v>
      </c>
      <c r="N9" s="51">
        <f>('2032'!$P14)/12</f>
        <v>0</v>
      </c>
      <c r="O9" s="51">
        <f>('2033'!$P14)/12</f>
        <v>0</v>
      </c>
      <c r="P9" s="51">
        <f>('2034_15Jahre'!$P14)/12</f>
        <v>0</v>
      </c>
      <c r="Q9" s="51">
        <f>('2035'!$P14)/12</f>
        <v>0</v>
      </c>
      <c r="R9" s="51">
        <f>('2036'!$P14)/12</f>
        <v>0</v>
      </c>
      <c r="S9" s="51">
        <f>('2037'!$P14)/12</f>
        <v>0</v>
      </c>
      <c r="T9" s="51">
        <f>('2038'!$P14)/12</f>
        <v>0</v>
      </c>
      <c r="U9" s="51">
        <f>('2039_20Jahre'!$P14)/12</f>
        <v>0</v>
      </c>
    </row>
    <row r="10" spans="1:21" ht="15" thickBot="1" x14ac:dyDescent="0.25">
      <c r="A10" s="15" t="s">
        <v>70</v>
      </c>
      <c r="B10" s="51" t="e">
        <f>(#REF!)/12</f>
        <v>#REF!</v>
      </c>
      <c r="C10" s="51" t="e">
        <f>(#REF!)/12</f>
        <v>#REF!</v>
      </c>
      <c r="D10" s="51">
        <f>('2022'!$P15)/12</f>
        <v>200</v>
      </c>
      <c r="E10" s="51">
        <f>('2023'!$P15)/12</f>
        <v>200</v>
      </c>
      <c r="F10" s="51">
        <f>('2024_5Jahre'!$P15)/12</f>
        <v>200</v>
      </c>
      <c r="G10" s="51">
        <f>('2025'!$P15)/12</f>
        <v>200</v>
      </c>
      <c r="H10" s="51">
        <f>('2026'!$P15)/12</f>
        <v>200</v>
      </c>
      <c r="I10" s="51">
        <f>('2027'!$P15)/12</f>
        <v>200</v>
      </c>
      <c r="J10" s="51">
        <f>('2028'!$P15)/12</f>
        <v>200</v>
      </c>
      <c r="K10" s="62">
        <f>('2029_10Jahre'!$P15)/12</f>
        <v>200</v>
      </c>
      <c r="L10" s="51">
        <f>('2030'!$P15)/12</f>
        <v>200</v>
      </c>
      <c r="M10" s="51">
        <f>('2031'!$P15)/12</f>
        <v>200</v>
      </c>
      <c r="N10" s="51">
        <f>('2032'!$P15)/12</f>
        <v>200</v>
      </c>
      <c r="O10" s="51">
        <f>('2033'!$P15)/12</f>
        <v>200</v>
      </c>
      <c r="P10" s="51">
        <f>('2034_15Jahre'!$P15)/12</f>
        <v>200</v>
      </c>
      <c r="Q10" s="51">
        <f>('2035'!$P15)/12</f>
        <v>50</v>
      </c>
      <c r="R10" s="51">
        <f>('2036'!$P15)/12</f>
        <v>0</v>
      </c>
      <c r="S10" s="51">
        <f>('2037'!$P15)/12</f>
        <v>0</v>
      </c>
      <c r="T10" s="51">
        <f>('2038'!$P15)/12</f>
        <v>0</v>
      </c>
      <c r="U10" s="51">
        <f>('2039_20Jahre'!$P15)/12</f>
        <v>0</v>
      </c>
    </row>
    <row r="11" spans="1:21" x14ac:dyDescent="0.2">
      <c r="A11" s="70" t="s">
        <v>75</v>
      </c>
      <c r="B11" s="51" t="e">
        <f>(#REF!)/12</f>
        <v>#REF!</v>
      </c>
      <c r="C11" s="51" t="e">
        <f>(#REF!)/12</f>
        <v>#REF!</v>
      </c>
      <c r="D11" s="51">
        <f>('2022'!$P17)/12</f>
        <v>1500</v>
      </c>
      <c r="E11" s="51">
        <f>('2023'!$P16)/12</f>
        <v>100.09999999999998</v>
      </c>
      <c r="F11" s="51">
        <f>('2024_5Jahre'!$P16)/12</f>
        <v>64.100000000000009</v>
      </c>
      <c r="G11" s="51">
        <f>('2025'!$P16)/12</f>
        <v>28.100000000000009</v>
      </c>
      <c r="H11" s="51">
        <f>('2026'!$P16)/12</f>
        <v>1.3999999999999997</v>
      </c>
      <c r="I11" s="51">
        <f>('2027'!$P16)/12</f>
        <v>0</v>
      </c>
      <c r="J11" s="51">
        <f>('2028'!$P16)/12</f>
        <v>0</v>
      </c>
      <c r="K11" s="51">
        <f>('2029_10Jahre'!$P16)/12</f>
        <v>0</v>
      </c>
      <c r="L11" s="51">
        <f>('2030'!$P16)/12</f>
        <v>0</v>
      </c>
      <c r="M11" s="51">
        <f>('2031'!$P16)/12</f>
        <v>0</v>
      </c>
      <c r="N11" s="51">
        <f>('2032'!$P16)/12</f>
        <v>0</v>
      </c>
      <c r="O11" s="51">
        <f>('2033'!$P16)/12</f>
        <v>0</v>
      </c>
      <c r="P11" s="51">
        <f>('2034_15Jahre'!$P16)/12</f>
        <v>0</v>
      </c>
      <c r="Q11" s="51">
        <f>('2035'!$P16)/12</f>
        <v>0</v>
      </c>
      <c r="R11" s="51">
        <f>('2036'!$P16)/12</f>
        <v>0</v>
      </c>
      <c r="S11" s="51">
        <f>('2037'!$P16)/12</f>
        <v>0</v>
      </c>
      <c r="T11" s="51">
        <f>('2038'!$P16)/12</f>
        <v>0</v>
      </c>
      <c r="U11" s="51">
        <f>('2039_20Jahre'!$P16)/12</f>
        <v>0</v>
      </c>
    </row>
    <row r="12" spans="1:21" x14ac:dyDescent="0.2">
      <c r="A12" s="5" t="s">
        <v>76</v>
      </c>
      <c r="B12" s="51" t="e">
        <f>(#REF!)/12</f>
        <v>#REF!</v>
      </c>
      <c r="C12" s="51" t="e">
        <f>(#REF!)/12</f>
        <v>#REF!</v>
      </c>
      <c r="D12" s="51">
        <f>('2022'!$P18)/12</f>
        <v>1300</v>
      </c>
      <c r="E12" s="51">
        <f>('2023'!$P17)/12</f>
        <v>1500</v>
      </c>
      <c r="F12" s="51">
        <f>('2024_5Jahre'!$P17)/12</f>
        <v>1500</v>
      </c>
      <c r="G12" s="51">
        <f>('2025'!$P17)/12</f>
        <v>1500</v>
      </c>
      <c r="H12" s="51">
        <f>('2026'!$P17)/12</f>
        <v>1500</v>
      </c>
      <c r="I12" s="51">
        <f>('2027'!$P17)/12</f>
        <v>1500</v>
      </c>
      <c r="J12" s="51">
        <f>('2028'!$P17)/12</f>
        <v>1500</v>
      </c>
      <c r="K12" s="51">
        <f>('2029_10Jahre'!$P17)/12</f>
        <v>1500</v>
      </c>
      <c r="L12" s="51">
        <f>('2030'!$P20)/12</f>
        <v>25</v>
      </c>
      <c r="M12" s="51">
        <f>('2031'!$P17)/12</f>
        <v>1500</v>
      </c>
      <c r="N12" s="51">
        <f>('2032'!$P17)/12</f>
        <v>1500</v>
      </c>
      <c r="O12" s="51">
        <f>('2033'!$P17)/12</f>
        <v>1500</v>
      </c>
      <c r="P12" s="51">
        <f>('2034_15Jahre'!$P17)/12</f>
        <v>1500</v>
      </c>
      <c r="Q12" s="51">
        <f>('2035'!$P17)/12</f>
        <v>1500</v>
      </c>
      <c r="R12" s="51">
        <f>('2036'!$P17)/12</f>
        <v>1500</v>
      </c>
      <c r="S12" s="51">
        <f>('2037'!$P17)/12</f>
        <v>1500</v>
      </c>
      <c r="T12" s="51">
        <f>('2038'!$P17)/12</f>
        <v>1500</v>
      </c>
      <c r="U12" s="51">
        <f>('2039_20Jahre'!$P20)/12</f>
        <v>25</v>
      </c>
    </row>
    <row r="13" spans="1:21" x14ac:dyDescent="0.2">
      <c r="A13" s="5" t="s">
        <v>77</v>
      </c>
      <c r="B13" s="51" t="e">
        <f>(#REF!)/12</f>
        <v>#REF!</v>
      </c>
      <c r="C13" s="51" t="e">
        <f>(#REF!)/12</f>
        <v>#REF!</v>
      </c>
      <c r="D13" s="51">
        <f>('2022'!$P19)/12</f>
        <v>32.083333333333336</v>
      </c>
      <c r="E13" s="51">
        <f>('2023'!$P18)/12</f>
        <v>1300</v>
      </c>
      <c r="F13" s="51">
        <f>('2024_5Jahre'!$P18)/12</f>
        <v>1300</v>
      </c>
      <c r="G13" s="51">
        <f>('2025'!$P18)/12</f>
        <v>1300</v>
      </c>
      <c r="H13" s="51">
        <f>('2026'!$P18)/12</f>
        <v>1300</v>
      </c>
      <c r="I13" s="51">
        <f>('2027'!$P18)/12</f>
        <v>1300</v>
      </c>
      <c r="J13" s="51">
        <f>('2028'!$P18)/12</f>
        <v>1300</v>
      </c>
      <c r="K13" s="51">
        <f>('2029_10Jahre'!$P18)/12</f>
        <v>1300</v>
      </c>
      <c r="L13" s="51">
        <f>('2030'!$P21)/12</f>
        <v>16.666666666666668</v>
      </c>
      <c r="M13" s="51">
        <f>('2031'!$P18)/12</f>
        <v>1300</v>
      </c>
      <c r="N13" s="51">
        <f>('2032'!$P18)/12</f>
        <v>1300</v>
      </c>
      <c r="O13" s="51">
        <f>('2033'!$P18)/12</f>
        <v>1300</v>
      </c>
      <c r="P13" s="51">
        <f>('2034_15Jahre'!$P21)/12</f>
        <v>16.666666666666668</v>
      </c>
      <c r="Q13" s="51">
        <f>('2035'!$P21)/12</f>
        <v>16.666666666666668</v>
      </c>
      <c r="R13" s="51">
        <f>('2036'!$P21)/12</f>
        <v>16.666666666666668</v>
      </c>
      <c r="S13" s="51">
        <f>('2037'!$P21)/12</f>
        <v>16.666666666666668</v>
      </c>
      <c r="T13" s="51">
        <f>('2038'!$P21)/12</f>
        <v>16.666666666666668</v>
      </c>
      <c r="U13" s="51">
        <f>('2039_20Jahre'!$P21)/12</f>
        <v>16.666666666666668</v>
      </c>
    </row>
    <row r="14" spans="1:21" x14ac:dyDescent="0.2">
      <c r="A14" s="35" t="s">
        <v>78</v>
      </c>
      <c r="B14" s="51" t="e">
        <f>(#REF!)/12</f>
        <v>#REF!</v>
      </c>
      <c r="C14" s="51" t="e">
        <f>(#REF!)/12</f>
        <v>#REF!</v>
      </c>
      <c r="D14" s="51">
        <f>('2022'!$P20)/12</f>
        <v>25</v>
      </c>
      <c r="E14" s="51">
        <f>('2023'!$P19)/12</f>
        <v>8.3333333333333339</v>
      </c>
      <c r="F14" s="51">
        <f>('2024_5Jahre'!$P19)/12</f>
        <v>8.3333333333333339</v>
      </c>
      <c r="G14" s="51">
        <f>('2025'!$P19)/12</f>
        <v>8.3333333333333339</v>
      </c>
      <c r="H14" s="51">
        <f>('2026'!$P19)/12</f>
        <v>8.3333333333333339</v>
      </c>
      <c r="I14" s="51">
        <f>('2027'!$P19)/12</f>
        <v>8.3333333333333339</v>
      </c>
      <c r="J14" s="51">
        <f>('2028'!$P19)/12</f>
        <v>8.3333333333333339</v>
      </c>
      <c r="K14" s="51">
        <f>('2029_10Jahre'!$P19)/12</f>
        <v>8.3333333333333339</v>
      </c>
      <c r="L14" s="51">
        <f>('2030'!$P22)/12</f>
        <v>25</v>
      </c>
      <c r="M14" s="51">
        <f>('2031'!$P19)/12</f>
        <v>8.3333333333333339</v>
      </c>
      <c r="N14" s="51">
        <f>('2032'!$P19)/12</f>
        <v>8.3333333333333339</v>
      </c>
      <c r="O14" s="51">
        <f>('2033'!$P19)/12</f>
        <v>8.3333333333333339</v>
      </c>
      <c r="P14" s="51">
        <f>('2034_15Jahre'!$P22)/12</f>
        <v>25</v>
      </c>
      <c r="Q14" s="51">
        <f>('2035'!$P22)/12</f>
        <v>25</v>
      </c>
      <c r="R14" s="51">
        <f>('2036'!$P22)/12</f>
        <v>25</v>
      </c>
      <c r="S14" s="51">
        <f>('2037'!$P22)/12</f>
        <v>25</v>
      </c>
      <c r="T14" s="51">
        <f>('2038'!$P22)/12</f>
        <v>25</v>
      </c>
      <c r="U14" s="51">
        <f>('2039_20Jahre'!$P22)/12</f>
        <v>25</v>
      </c>
    </row>
    <row r="15" spans="1:21" x14ac:dyDescent="0.2">
      <c r="A15" s="5" t="s">
        <v>79</v>
      </c>
      <c r="B15" s="51" t="e">
        <f>(#REF!)/12</f>
        <v>#REF!</v>
      </c>
      <c r="C15" s="51" t="e">
        <f>(#REF!)/12</f>
        <v>#REF!</v>
      </c>
      <c r="D15" s="51">
        <f>('2022'!$P21)/12</f>
        <v>16.666666666666668</v>
      </c>
      <c r="E15" s="51">
        <f>('2023'!$P20)/12</f>
        <v>25</v>
      </c>
      <c r="F15" s="51">
        <f>('2024_5Jahre'!$P20)/12</f>
        <v>25</v>
      </c>
      <c r="G15" s="51">
        <f>('2025'!$P20)/12</f>
        <v>25</v>
      </c>
      <c r="H15" s="51">
        <f>('2026'!$P23)/12</f>
        <v>65</v>
      </c>
      <c r="I15" s="51">
        <f>('2027'!$P20)/12</f>
        <v>25</v>
      </c>
      <c r="J15" s="51">
        <f>('2028'!$P20)/12</f>
        <v>25</v>
      </c>
      <c r="K15" s="51">
        <f>('2029_10Jahre'!$P20)/12</f>
        <v>25</v>
      </c>
      <c r="L15" s="51">
        <f>('2030'!$P23)/12</f>
        <v>65</v>
      </c>
      <c r="M15" s="51">
        <f>('2031'!$P20)/12</f>
        <v>25</v>
      </c>
      <c r="N15" s="51">
        <f>('2032'!$P20)/12</f>
        <v>25</v>
      </c>
      <c r="O15" s="51">
        <f>('2033'!$P20)/12</f>
        <v>25</v>
      </c>
      <c r="P15" s="51">
        <f>('2034_15Jahre'!$P23)/12</f>
        <v>65</v>
      </c>
      <c r="Q15" s="51">
        <f>('2035'!$P23)/12</f>
        <v>65</v>
      </c>
      <c r="R15" s="51">
        <f>('2036'!$P23)/12</f>
        <v>65</v>
      </c>
      <c r="S15" s="51">
        <f>('2037'!$P23)/12</f>
        <v>65</v>
      </c>
      <c r="T15" s="51">
        <f>('2038'!$P23)/12</f>
        <v>65</v>
      </c>
      <c r="U15" s="51">
        <f>('2039_20Jahre'!$P23)/12</f>
        <v>65</v>
      </c>
    </row>
    <row r="16" spans="1:21" x14ac:dyDescent="0.2">
      <c r="A16" s="5" t="s">
        <v>80</v>
      </c>
      <c r="B16" s="51" t="e">
        <f>(#REF!)/12</f>
        <v>#REF!</v>
      </c>
      <c r="C16" s="51" t="e">
        <f>(#REF!)/12</f>
        <v>#REF!</v>
      </c>
      <c r="D16" s="51">
        <f>('2022'!$P22)/12</f>
        <v>25</v>
      </c>
      <c r="E16" s="51">
        <f>('2023'!$P21)/12</f>
        <v>16.666666666666668</v>
      </c>
      <c r="F16" s="51">
        <f>('2024_5Jahre'!$P21)/12</f>
        <v>16.666666666666668</v>
      </c>
      <c r="G16" s="51">
        <f>('2025'!$P21)/12</f>
        <v>16.666666666666668</v>
      </c>
      <c r="H16" s="51">
        <f>('2026'!$P24)/12</f>
        <v>7.083333333333333</v>
      </c>
      <c r="I16" s="51">
        <f>('2027'!$P21)/12</f>
        <v>16.666666666666668</v>
      </c>
      <c r="J16" s="51">
        <f>('2028'!$P21)/12</f>
        <v>16.666666666666668</v>
      </c>
      <c r="K16" s="51">
        <f>('2029_10Jahre'!$P21)/12</f>
        <v>16.666666666666668</v>
      </c>
      <c r="L16" s="51">
        <f>('2030'!$P24)/12</f>
        <v>7.083333333333333</v>
      </c>
      <c r="M16" s="51">
        <f>('2031'!$P21)/12</f>
        <v>16.666666666666668</v>
      </c>
      <c r="N16" s="51">
        <f>('2032'!$P21)/12</f>
        <v>16.666666666666668</v>
      </c>
      <c r="O16" s="51">
        <f>('2033'!$P21)/12</f>
        <v>16.666666666666668</v>
      </c>
      <c r="P16" s="51">
        <f>('2034_15Jahre'!$P24)/12</f>
        <v>7.083333333333333</v>
      </c>
      <c r="Q16" s="51">
        <f>('2035'!$P24)/12</f>
        <v>7.083333333333333</v>
      </c>
      <c r="R16" s="51">
        <f>('2036'!$P24)/12</f>
        <v>7.083333333333333</v>
      </c>
      <c r="S16" s="51">
        <f>('2037'!$P24)/12</f>
        <v>7.083333333333333</v>
      </c>
      <c r="T16" s="51">
        <f>('2038'!$P24)/12</f>
        <v>7.083333333333333</v>
      </c>
      <c r="U16" s="51">
        <f>('2039_20Jahre'!$P24)/12</f>
        <v>7.083333333333333</v>
      </c>
    </row>
    <row r="17" spans="1:21" ht="15" thickBot="1" x14ac:dyDescent="0.25">
      <c r="A17" s="15" t="s">
        <v>81</v>
      </c>
      <c r="B17" s="51" t="e">
        <f>(#REF!)/12</f>
        <v>#REF!</v>
      </c>
      <c r="C17" s="51" t="e">
        <f>(#REF!)/12</f>
        <v>#REF!</v>
      </c>
      <c r="D17" s="51">
        <f>('2022'!$P23)/12</f>
        <v>66.666666666666671</v>
      </c>
      <c r="E17" s="51">
        <f>('2023'!$P22)/12</f>
        <v>25</v>
      </c>
      <c r="F17" s="51">
        <f>('2024_5Jahre'!$P22)/12</f>
        <v>25</v>
      </c>
      <c r="G17" s="51">
        <f>('2025'!$P22)/12</f>
        <v>25</v>
      </c>
      <c r="H17" s="51">
        <f>('2026'!$P25)/12</f>
        <v>10.416666666666666</v>
      </c>
      <c r="I17" s="51">
        <f>('2027'!$P22)/12</f>
        <v>25</v>
      </c>
      <c r="J17" s="51">
        <f>('2028'!$P22)/12</f>
        <v>25</v>
      </c>
      <c r="K17" s="51">
        <f>('2029_10Jahre'!$P22)/12</f>
        <v>25</v>
      </c>
      <c r="L17" s="51">
        <f>('2030'!$P25)/12</f>
        <v>10.416666666666666</v>
      </c>
      <c r="M17" s="51">
        <f>('2031'!$P22)/12</f>
        <v>25</v>
      </c>
      <c r="N17" s="51">
        <f>('2032'!$P22)/12</f>
        <v>25</v>
      </c>
      <c r="O17" s="51">
        <f>('2033'!$P22)/12</f>
        <v>25</v>
      </c>
      <c r="P17" s="51">
        <f>('2034_15Jahre'!$P25)/12</f>
        <v>10.416666666666666</v>
      </c>
      <c r="Q17" s="51">
        <f>('2035'!$P25)/12</f>
        <v>10.416666666666666</v>
      </c>
      <c r="R17" s="51">
        <f>('2036'!$P25)/12</f>
        <v>10.416666666666666</v>
      </c>
      <c r="S17" s="51">
        <f>('2037'!$P25)/12</f>
        <v>10.416666666666666</v>
      </c>
      <c r="T17" s="51">
        <f>('2038'!$P25)/12</f>
        <v>10.416666666666666</v>
      </c>
      <c r="U17" s="51">
        <f>('2039_20Jahre'!$P25)/12</f>
        <v>10.416666666666666</v>
      </c>
    </row>
    <row r="18" spans="1:21" x14ac:dyDescent="0.2">
      <c r="A18" s="70" t="s">
        <v>82</v>
      </c>
      <c r="B18" s="51" t="e">
        <f>(#REF!)/12</f>
        <v>#REF!</v>
      </c>
      <c r="C18" s="51" t="e">
        <f>(#REF!)/12</f>
        <v>#REF!</v>
      </c>
      <c r="D18" s="51">
        <f>('2022'!$P24)/12</f>
        <v>7.083333333333333</v>
      </c>
      <c r="E18" s="51">
        <f>('2023'!$P23)/12</f>
        <v>65</v>
      </c>
      <c r="F18" s="51">
        <f>('2024_5Jahre'!$P23)/12</f>
        <v>65</v>
      </c>
      <c r="G18" s="51">
        <f>('2025'!$P23)/12</f>
        <v>65</v>
      </c>
      <c r="H18" s="51">
        <f>('2026'!$P26)/12</f>
        <v>39.583333333333336</v>
      </c>
      <c r="I18" s="51">
        <f>('2027'!$P23)/12</f>
        <v>65</v>
      </c>
      <c r="J18" s="51">
        <f>('2028'!$P23)/12</f>
        <v>65</v>
      </c>
      <c r="K18" s="51">
        <f>('2029_10Jahre'!$P23)/12</f>
        <v>65</v>
      </c>
      <c r="L18" s="51">
        <f>('2030'!$P26)/12</f>
        <v>39.583333333333336</v>
      </c>
      <c r="M18" s="51">
        <f>('2031'!$P23)/12</f>
        <v>65</v>
      </c>
      <c r="N18" s="51">
        <f>('2032'!$P23)/12</f>
        <v>65</v>
      </c>
      <c r="O18" s="51">
        <f>('2033'!$P23)/12</f>
        <v>65</v>
      </c>
      <c r="P18" s="51">
        <f>('2034_15Jahre'!$P26)/12</f>
        <v>39.583333333333336</v>
      </c>
      <c r="Q18" s="51">
        <f>('2035'!$P26)/12</f>
        <v>39.583333333333336</v>
      </c>
      <c r="R18" s="51">
        <f>('2036'!$P26)/12</f>
        <v>39.583333333333336</v>
      </c>
      <c r="S18" s="51">
        <f>('2037'!$P26)/12</f>
        <v>39.583333333333336</v>
      </c>
      <c r="T18" s="51">
        <f>('2038'!$P26)/12</f>
        <v>39.583333333333336</v>
      </c>
      <c r="U18" s="51">
        <f>('2039_20Jahre'!$P26)/12</f>
        <v>39.583333333333336</v>
      </c>
    </row>
    <row r="19" spans="1:21" x14ac:dyDescent="0.2">
      <c r="A19" s="5" t="s">
        <v>83</v>
      </c>
      <c r="B19" s="51" t="e">
        <f>(#REF!)/12</f>
        <v>#REF!</v>
      </c>
      <c r="C19" s="51" t="e">
        <f>(#REF!)/12</f>
        <v>#REF!</v>
      </c>
      <c r="D19" s="51">
        <f>('2022'!$P25)/12</f>
        <v>10.416666666666666</v>
      </c>
      <c r="E19" s="51">
        <f>('2023'!$P24)/12</f>
        <v>7.083333333333333</v>
      </c>
      <c r="F19" s="51">
        <f>('2024_5Jahre'!$P24)/12</f>
        <v>7.083333333333333</v>
      </c>
      <c r="G19" s="51">
        <f>('2025'!$P24)/12</f>
        <v>7.083333333333333</v>
      </c>
      <c r="H19" s="51">
        <f>('2026'!$P27)/12</f>
        <v>29.166666666666668</v>
      </c>
      <c r="I19" s="51">
        <f>('2027'!$P24)/12</f>
        <v>7.083333333333333</v>
      </c>
      <c r="J19" s="51">
        <f>('2028'!$P24)/12</f>
        <v>7.083333333333333</v>
      </c>
      <c r="K19" s="51">
        <f>('2029_10Jahre'!$P27)/12</f>
        <v>29.166666666666668</v>
      </c>
      <c r="L19" s="51">
        <f>('2030'!$P27)/12</f>
        <v>29.166666666666668</v>
      </c>
      <c r="M19" s="51">
        <f>('2031'!$P24)/12</f>
        <v>7.083333333333333</v>
      </c>
      <c r="N19" s="51">
        <f>('2032'!$P24)/12</f>
        <v>7.083333333333333</v>
      </c>
      <c r="O19" s="51">
        <f>('2033'!$P27)/12</f>
        <v>29.166666666666668</v>
      </c>
      <c r="P19" s="51">
        <f>('2034_15Jahre'!$P27)/12</f>
        <v>29.166666666666668</v>
      </c>
      <c r="Q19" s="51">
        <f>('2035'!$P27)/12</f>
        <v>29.166666666666668</v>
      </c>
      <c r="R19" s="51">
        <f>('2036'!$P27)/12</f>
        <v>29.166666666666668</v>
      </c>
      <c r="S19" s="51">
        <f>('2037'!$P27)/12</f>
        <v>29.166666666666668</v>
      </c>
      <c r="T19" s="51">
        <f>('2038'!$P27)/12</f>
        <v>29.166666666666668</v>
      </c>
      <c r="U19" s="51">
        <f>('2039_20Jahre'!$P27)/12</f>
        <v>29.166666666666668</v>
      </c>
    </row>
    <row r="20" spans="1:21" x14ac:dyDescent="0.2">
      <c r="A20" s="5" t="s">
        <v>86</v>
      </c>
      <c r="B20" s="51" t="e">
        <f>(#REF!)/12</f>
        <v>#REF!</v>
      </c>
      <c r="C20" s="51" t="e">
        <f>(#REF!)/12</f>
        <v>#REF!</v>
      </c>
      <c r="D20" s="51">
        <f>('2022'!$P26)/12</f>
        <v>38.65</v>
      </c>
      <c r="E20" s="51">
        <f>('2023'!$P25)/12</f>
        <v>10.416666666666666</v>
      </c>
      <c r="F20" s="51">
        <f>('2024_5Jahre'!$P25)/12</f>
        <v>10.416666666666666</v>
      </c>
      <c r="G20" s="51">
        <f>('2025'!$P25)/12</f>
        <v>10.416666666666666</v>
      </c>
      <c r="H20" s="51">
        <f>('2026'!$P28)/12</f>
        <v>10.833333333333334</v>
      </c>
      <c r="I20" s="51">
        <f>('2027'!$P28)/12</f>
        <v>10.833333333333334</v>
      </c>
      <c r="J20" s="51">
        <f>('2028'!$P25)/12</f>
        <v>10.416666666666666</v>
      </c>
      <c r="K20" s="51">
        <f>('2029_10Jahre'!$P28)/12</f>
        <v>10.833333333333334</v>
      </c>
      <c r="L20" s="51">
        <f>('2030'!$P28)/12</f>
        <v>10.833333333333334</v>
      </c>
      <c r="M20" s="51">
        <f>('2031'!$P25)/12</f>
        <v>10.416666666666666</v>
      </c>
      <c r="N20" s="51">
        <f>('2032'!$P25)/12</f>
        <v>10.416666666666666</v>
      </c>
      <c r="O20" s="51">
        <f>('2033'!$P28)/12</f>
        <v>10.833333333333334</v>
      </c>
      <c r="P20" s="51">
        <f>('2034_15Jahre'!$P28)/12</f>
        <v>10.833333333333334</v>
      </c>
      <c r="Q20" s="51">
        <f>('2035'!$P28)/12</f>
        <v>10.833333333333334</v>
      </c>
      <c r="R20" s="51">
        <f>('2036'!$P28)/12</f>
        <v>10.833333333333334</v>
      </c>
      <c r="S20" s="51">
        <f>('2037'!$P28)/12</f>
        <v>10.833333333333334</v>
      </c>
      <c r="T20" s="51">
        <f>('2038'!$P28)/12</f>
        <v>10.833333333333334</v>
      </c>
      <c r="U20" s="51">
        <f>('2039_20Jahre'!$P28)/12</f>
        <v>10.833333333333334</v>
      </c>
    </row>
    <row r="21" spans="1:21" x14ac:dyDescent="0.2">
      <c r="A21" s="5" t="s">
        <v>84</v>
      </c>
      <c r="B21" s="51" t="e">
        <f>(#REF!)/12</f>
        <v>#REF!</v>
      </c>
      <c r="C21" s="51" t="e">
        <f>(#REF!)/12</f>
        <v>#REF!</v>
      </c>
      <c r="D21" s="51">
        <f>('2022'!$P27)/12</f>
        <v>29.108333333333334</v>
      </c>
      <c r="E21" s="51">
        <f>('2023'!$P26)/12</f>
        <v>39.583333333333336</v>
      </c>
      <c r="F21" s="51">
        <f>('2024_5Jahre'!$P26)/12</f>
        <v>39.583333333333336</v>
      </c>
      <c r="G21" s="51">
        <f>('2025'!$P29)/12</f>
        <v>9.1666666666666661</v>
      </c>
      <c r="H21" s="51">
        <f>('2026'!$P29)/12</f>
        <v>9.1666666666666661</v>
      </c>
      <c r="I21" s="51">
        <f>('2027'!$P29)/12</f>
        <v>9.1666666666666661</v>
      </c>
      <c r="J21" s="51">
        <f>('2028'!$P29)/12</f>
        <v>9.1666666666666661</v>
      </c>
      <c r="K21" s="51">
        <f>('2029_10Jahre'!$P29)/12</f>
        <v>9.1666666666666661</v>
      </c>
      <c r="L21" s="51">
        <f>('2030'!$P29)/12</f>
        <v>9.1666666666666661</v>
      </c>
      <c r="M21" s="51">
        <f>('2031'!$P26)/12</f>
        <v>39.583333333333336</v>
      </c>
      <c r="N21" s="51">
        <f>('2032'!$P26)/12</f>
        <v>39.583333333333336</v>
      </c>
      <c r="O21" s="51">
        <f>('2033'!$P29)/12</f>
        <v>9.1666666666666661</v>
      </c>
      <c r="P21" s="51">
        <f>('2034_15Jahre'!$P29)/12</f>
        <v>9.1666666666666661</v>
      </c>
      <c r="Q21" s="51">
        <f>('2035'!$P29)/12</f>
        <v>9.1666666666666661</v>
      </c>
      <c r="R21" s="51">
        <f>('2036'!$P29)/12</f>
        <v>9.1666666666666661</v>
      </c>
      <c r="S21" s="51">
        <f>('2037'!$P29)/12</f>
        <v>9.1666666666666661</v>
      </c>
      <c r="T21" s="51">
        <f>('2038'!$P29)/12</f>
        <v>9.1666666666666661</v>
      </c>
      <c r="U21" s="51">
        <f>('2039_20Jahre'!$P29)/12</f>
        <v>9.1666666666666661</v>
      </c>
    </row>
    <row r="22" spans="1:21" ht="15" thickBot="1" x14ac:dyDescent="0.25">
      <c r="A22" s="15" t="s">
        <v>85</v>
      </c>
      <c r="B22" s="51" t="e">
        <f>(#REF!)/12</f>
        <v>#REF!</v>
      </c>
      <c r="C22" s="51" t="e">
        <f>(#REF!)/12</f>
        <v>#REF!</v>
      </c>
      <c r="D22" s="51">
        <f>('2022'!$P28)/12</f>
        <v>21.25</v>
      </c>
      <c r="E22" s="51">
        <f>('2023'!$P27)/12</f>
        <v>29.166666666666668</v>
      </c>
      <c r="F22" s="51">
        <f>('2024_5Jahre'!$P27)/12</f>
        <v>29.166666666666668</v>
      </c>
      <c r="G22" s="51">
        <f>('2025'!$P30)/12</f>
        <v>21.666666666666668</v>
      </c>
      <c r="H22" s="51">
        <f>('2026'!$P30)/12</f>
        <v>21.666666666666668</v>
      </c>
      <c r="I22" s="51">
        <f>('2027'!$P30)/12</f>
        <v>21.666666666666668</v>
      </c>
      <c r="J22" s="51">
        <f>('2028'!$P30)/12</f>
        <v>21.666666666666668</v>
      </c>
      <c r="K22" s="51">
        <f>('2029_10Jahre'!$P30)/12</f>
        <v>21.666666666666668</v>
      </c>
      <c r="L22" s="51">
        <f>('2030'!$P30)/12</f>
        <v>21.666666666666668</v>
      </c>
      <c r="M22" s="51">
        <f>('2031'!$P27)/12</f>
        <v>29.166666666666668</v>
      </c>
      <c r="N22" s="51">
        <f>('2032'!$P27)/12</f>
        <v>29.166666666666668</v>
      </c>
      <c r="O22" s="51">
        <f>('2033'!$P30)/12</f>
        <v>21.666666666666668</v>
      </c>
      <c r="P22" s="51">
        <f>('2034_15Jahre'!$P30)/12</f>
        <v>21.666666666666668</v>
      </c>
      <c r="Q22" s="51">
        <f>('2035'!$P30)/12</f>
        <v>21.666666666666668</v>
      </c>
      <c r="R22" s="51">
        <f>('2036'!$P30)/12</f>
        <v>21.666666666666668</v>
      </c>
      <c r="S22" s="51">
        <f>('2037'!$P30)/12</f>
        <v>21.666666666666668</v>
      </c>
      <c r="T22" s="51">
        <f>('2038'!$P30)/12</f>
        <v>21.666666666666668</v>
      </c>
      <c r="U22" s="51">
        <f>('2039_20Jahre'!$P30)/12</f>
        <v>21.666666666666668</v>
      </c>
    </row>
    <row r="23" spans="1:21" x14ac:dyDescent="0.2">
      <c r="A23" s="66" t="s">
        <v>23</v>
      </c>
      <c r="B23" s="51" t="e">
        <f>(#REF!)/12</f>
        <v>#REF!</v>
      </c>
      <c r="C23" s="51" t="e">
        <f>(#REF!)/12</f>
        <v>#REF!</v>
      </c>
      <c r="D23" s="51">
        <f>('2022'!$P29)/12</f>
        <v>9.1666666666666661</v>
      </c>
      <c r="E23" s="51">
        <f>('2023'!$P28)/12</f>
        <v>10.833333333333334</v>
      </c>
      <c r="F23" s="51">
        <f>('2024_5Jahre'!$P28)/12</f>
        <v>10.833333333333334</v>
      </c>
      <c r="G23" s="51">
        <f>('2025'!$P31)/12</f>
        <v>610</v>
      </c>
      <c r="H23" s="51">
        <f>('2026'!$P31)/12</f>
        <v>610</v>
      </c>
      <c r="I23" s="51">
        <f>('2027'!$P31)/12</f>
        <v>610</v>
      </c>
      <c r="J23" s="51">
        <f>('2028'!$P31)/12</f>
        <v>610</v>
      </c>
      <c r="K23" s="51">
        <f>('2029_10Jahre'!$P31)/12</f>
        <v>610</v>
      </c>
      <c r="L23" s="62">
        <f>('2030'!$P31)/12</f>
        <v>610</v>
      </c>
      <c r="M23" s="51">
        <f>('2031'!$P28)/12</f>
        <v>10.833333333333334</v>
      </c>
      <c r="N23" s="51">
        <f>('2032'!$P28)/12</f>
        <v>10.833333333333334</v>
      </c>
      <c r="O23" s="51">
        <f>('2033'!$P31)/12</f>
        <v>610</v>
      </c>
      <c r="P23" s="51">
        <f>('2034_15Jahre'!$P31)/12</f>
        <v>0</v>
      </c>
      <c r="Q23" s="51">
        <f>('2035'!$P31)/12</f>
        <v>0</v>
      </c>
      <c r="R23" s="51">
        <f>('2036'!$P31)/12</f>
        <v>0</v>
      </c>
      <c r="S23" s="51">
        <f>('2037'!$P31)/12</f>
        <v>0</v>
      </c>
      <c r="T23" s="51">
        <f>('2038'!$P31)/12</f>
        <v>0</v>
      </c>
      <c r="U23" s="51">
        <f>('2039_20Jahre'!$P31)/12</f>
        <v>0</v>
      </c>
    </row>
    <row r="24" spans="1:21" x14ac:dyDescent="0.2">
      <c r="A24" s="5" t="s">
        <v>89</v>
      </c>
      <c r="B24" s="51" t="e">
        <f>(#REF!)/12</f>
        <v>#REF!</v>
      </c>
      <c r="C24" s="51" t="e">
        <f>(#REF!)/12</f>
        <v>#REF!</v>
      </c>
      <c r="D24" s="51">
        <f>('2022'!$P30)/12</f>
        <v>21.666666666666668</v>
      </c>
      <c r="E24" s="51">
        <f>('2023'!$P29)/12</f>
        <v>9.1666666666666661</v>
      </c>
      <c r="F24" s="51">
        <f>('2024_5Jahre'!$P29)/12</f>
        <v>9.1666666666666661</v>
      </c>
      <c r="G24" s="51">
        <f>('2025'!$P32)/12</f>
        <v>400</v>
      </c>
      <c r="H24" s="51">
        <f>('2026'!$P32)/12</f>
        <v>400</v>
      </c>
      <c r="I24" s="62">
        <f>('2027'!$P32)/12</f>
        <v>400</v>
      </c>
      <c r="J24" s="51">
        <f>('2028'!$P32)/12</f>
        <v>400</v>
      </c>
      <c r="K24" s="51">
        <f>('2029_10Jahre'!$P32)/12</f>
        <v>400</v>
      </c>
      <c r="L24" s="51">
        <f>('2030'!$P32)/12</f>
        <v>400</v>
      </c>
      <c r="M24" s="51">
        <f>('2031'!$P29)/12</f>
        <v>9.1666666666666661</v>
      </c>
      <c r="N24" s="51">
        <f>('2032'!$P29)/12</f>
        <v>9.1666666666666661</v>
      </c>
      <c r="O24" s="51">
        <f>('2033'!$P32)/12</f>
        <v>400</v>
      </c>
      <c r="P24" s="51">
        <f>('2034_15Jahre'!$P32)/12</f>
        <v>0</v>
      </c>
      <c r="Q24" s="51">
        <f>('2035'!$P32)/12</f>
        <v>0</v>
      </c>
      <c r="R24" s="51">
        <f>('2036'!$P32)/12</f>
        <v>0</v>
      </c>
      <c r="S24" s="51">
        <f>('2037'!$P32)/12</f>
        <v>0</v>
      </c>
      <c r="T24" s="51">
        <f>('2038'!$P32)/12</f>
        <v>0</v>
      </c>
      <c r="U24" s="51">
        <f>('2039_20Jahre'!$P32)/12</f>
        <v>0</v>
      </c>
    </row>
    <row r="25" spans="1:21" x14ac:dyDescent="0.2">
      <c r="A25" s="5" t="s">
        <v>24</v>
      </c>
      <c r="B25" s="51" t="e">
        <f>(#REF!)/12</f>
        <v>#REF!</v>
      </c>
      <c r="C25" s="51" t="e">
        <f>(#REF!)/12</f>
        <v>#REF!</v>
      </c>
      <c r="D25" s="51">
        <f>('2022'!$P31)/12</f>
        <v>615</v>
      </c>
      <c r="E25" s="51">
        <f>('2023'!$P30)/12</f>
        <v>21.666666666666668</v>
      </c>
      <c r="F25" s="51">
        <f>('2024_5Jahre'!$P33)/12</f>
        <v>20</v>
      </c>
      <c r="G25" s="51">
        <f>('2025'!$P33)/12</f>
        <v>20</v>
      </c>
      <c r="H25" s="51">
        <f>('2026'!$P33)/12</f>
        <v>20</v>
      </c>
      <c r="I25" s="51">
        <f>('2027'!$P33)/12</f>
        <v>20</v>
      </c>
      <c r="J25" s="51">
        <f>('2028'!$P33)/12</f>
        <v>20</v>
      </c>
      <c r="K25" s="51">
        <f>('2029_10Jahre'!$P33)/12</f>
        <v>20</v>
      </c>
      <c r="L25" s="51">
        <f>('2030'!$P33)/12</f>
        <v>20</v>
      </c>
      <c r="M25" s="51">
        <f>('2031'!$P33)/12</f>
        <v>20</v>
      </c>
      <c r="N25" s="51">
        <f>('2032'!$P34)/12</f>
        <v>45</v>
      </c>
      <c r="O25" s="51">
        <f>('2033'!$P33)/12</f>
        <v>20</v>
      </c>
      <c r="P25" s="51">
        <f>('2034_15Jahre'!$P33)/12</f>
        <v>20</v>
      </c>
      <c r="Q25" s="51">
        <f>('2035'!$P33)/12</f>
        <v>20</v>
      </c>
      <c r="R25" s="51">
        <f>('2036'!$P33)/12</f>
        <v>20</v>
      </c>
      <c r="S25" s="51">
        <f>('2037'!$P33)/12</f>
        <v>20</v>
      </c>
      <c r="T25" s="51">
        <f>('2038'!$P33)/12</f>
        <v>20</v>
      </c>
      <c r="U25" s="51">
        <f>('2039_20Jahre'!$P33)/12</f>
        <v>20</v>
      </c>
    </row>
    <row r="26" spans="1:21" x14ac:dyDescent="0.2">
      <c r="A26" s="5" t="s">
        <v>71</v>
      </c>
      <c r="B26" s="51" t="e">
        <f>(#REF!)/12</f>
        <v>#REF!</v>
      </c>
      <c r="C26" s="51" t="e">
        <f>(#REF!)/12</f>
        <v>#REF!</v>
      </c>
      <c r="D26" s="51">
        <f>('2022'!$P32)/12</f>
        <v>550</v>
      </c>
      <c r="E26" s="51">
        <f>('2023'!$P31)/12</f>
        <v>610</v>
      </c>
      <c r="F26" s="51">
        <f>('2024_5Jahre'!$P34)/12</f>
        <v>45</v>
      </c>
      <c r="G26" s="51">
        <f>('2025'!$P34)/12</f>
        <v>25</v>
      </c>
      <c r="H26" s="51">
        <f>('2026'!$P34)/12</f>
        <v>45</v>
      </c>
      <c r="I26" s="51">
        <f>('2027'!$P34)/12</f>
        <v>25</v>
      </c>
      <c r="J26" s="51">
        <f>('2028'!$P34)/12</f>
        <v>45</v>
      </c>
      <c r="K26" s="51">
        <f>('2029_10Jahre'!$P34)/12</f>
        <v>45</v>
      </c>
      <c r="L26" s="51">
        <f>('2030'!$P34)/12</f>
        <v>45</v>
      </c>
      <c r="M26" s="51">
        <f>('2031'!$P34)/12</f>
        <v>45</v>
      </c>
      <c r="N26" s="51">
        <f>('2032'!$P35)/12</f>
        <v>230</v>
      </c>
      <c r="O26" s="51">
        <f>('2033'!$P34)/12</f>
        <v>45</v>
      </c>
      <c r="P26" s="51">
        <f>('2034_15Jahre'!$P34)/12</f>
        <v>45</v>
      </c>
      <c r="Q26" s="51">
        <f>('2035'!$P34)/12</f>
        <v>45</v>
      </c>
      <c r="R26" s="51">
        <f>('2036'!$P34)/12</f>
        <v>45</v>
      </c>
      <c r="S26" s="51">
        <f>('2037'!$P34)/12</f>
        <v>45</v>
      </c>
      <c r="T26" s="51">
        <f>('2038'!$P34)/12</f>
        <v>45</v>
      </c>
      <c r="U26" s="51">
        <f>('2039_20Jahre'!$P34)/12</f>
        <v>45</v>
      </c>
    </row>
    <row r="27" spans="1:21" x14ac:dyDescent="0.2">
      <c r="A27" s="5" t="s">
        <v>72</v>
      </c>
      <c r="B27" s="51" t="e">
        <f>(#REF!)/12</f>
        <v>#REF!</v>
      </c>
      <c r="C27" s="51" t="e">
        <f>(#REF!)/12</f>
        <v>#REF!</v>
      </c>
      <c r="D27" s="51">
        <f>('2022'!$P33)/12</f>
        <v>25.5</v>
      </c>
      <c r="E27" s="51">
        <f>('2023'!$P32)/12</f>
        <v>400</v>
      </c>
      <c r="F27" s="51">
        <f>('2024_5Jahre'!$P35)/12</f>
        <v>230</v>
      </c>
      <c r="G27" s="51">
        <f>('2025'!$P35)/12</f>
        <v>230</v>
      </c>
      <c r="H27" s="51">
        <f>('2026'!$P35)/12</f>
        <v>230</v>
      </c>
      <c r="I27" s="51">
        <f>('2027'!$P35)/12</f>
        <v>230</v>
      </c>
      <c r="J27" s="51">
        <f>('2028'!$P35)/12</f>
        <v>230</v>
      </c>
      <c r="K27" s="51">
        <f>('2029_10Jahre'!$P35)/12</f>
        <v>230</v>
      </c>
      <c r="L27" s="51">
        <f>('2030'!$P35)/12</f>
        <v>230</v>
      </c>
      <c r="M27" s="51">
        <f>('2031'!$P35)/12</f>
        <v>230</v>
      </c>
      <c r="N27" s="51">
        <f>('2032'!$P36)/12</f>
        <v>104.16666666666667</v>
      </c>
      <c r="O27" s="51">
        <f>('2033'!$P35)/12</f>
        <v>230</v>
      </c>
      <c r="P27" s="51">
        <f>('2034_15Jahre'!$P35)/12</f>
        <v>230</v>
      </c>
      <c r="Q27" s="51">
        <f>('2035'!$P35)/12</f>
        <v>230</v>
      </c>
      <c r="R27" s="51">
        <f>('2036'!$P35)/12</f>
        <v>230</v>
      </c>
      <c r="S27" s="51">
        <f>('2037'!$P35)/12</f>
        <v>230</v>
      </c>
      <c r="T27" s="51">
        <f>('2038'!$P35)/12</f>
        <v>230</v>
      </c>
      <c r="U27" s="51">
        <f>('2039_20Jahre'!$P35)/12</f>
        <v>230</v>
      </c>
    </row>
    <row r="28" spans="1:21" x14ac:dyDescent="0.2">
      <c r="A28" s="5" t="s">
        <v>73</v>
      </c>
      <c r="B28" s="51" t="e">
        <f>(#REF!)/12</f>
        <v>#REF!</v>
      </c>
      <c r="C28" s="51" t="e">
        <f>(#REF!)/12</f>
        <v>#REF!</v>
      </c>
      <c r="D28" s="51">
        <f>('2022'!$P35)/12</f>
        <v>237</v>
      </c>
      <c r="E28" s="51">
        <f>('2023'!$P33)/12</f>
        <v>20</v>
      </c>
      <c r="F28" s="51">
        <f>('2024_5Jahre'!$P36)/12</f>
        <v>104.16666666666667</v>
      </c>
      <c r="G28" s="51">
        <f>('2025'!$P36)/12</f>
        <v>104.16666666666667</v>
      </c>
      <c r="H28" s="51">
        <f>('2026'!$P36)/12</f>
        <v>104.16666666666667</v>
      </c>
      <c r="I28" s="51">
        <f>('2027'!$P36)/12</f>
        <v>104.16666666666667</v>
      </c>
      <c r="J28" s="51">
        <f>('2028'!$P36)/12</f>
        <v>104.16666666666667</v>
      </c>
      <c r="K28" s="51">
        <f>('2029_10Jahre'!$P36)/12</f>
        <v>104.16666666666667</v>
      </c>
      <c r="L28" s="51">
        <f>('2030'!$P36)/12</f>
        <v>104.16666666666667</v>
      </c>
      <c r="M28" s="51">
        <f>('2031'!$P36)/12</f>
        <v>104.16666666666667</v>
      </c>
      <c r="N28" s="51">
        <f>('2032'!$P37)/12</f>
        <v>583.33333333333337</v>
      </c>
      <c r="O28" s="51">
        <f>('2033'!$P36)/12</f>
        <v>104.16666666666667</v>
      </c>
      <c r="P28" s="51">
        <f>('2034_15Jahre'!$P36)/12</f>
        <v>104.16666666666667</v>
      </c>
      <c r="Q28" s="51">
        <f>('2035'!$P36)/12</f>
        <v>104.16666666666667</v>
      </c>
      <c r="R28" s="51">
        <f>('2036'!$P36)/12</f>
        <v>104.16666666666667</v>
      </c>
      <c r="S28" s="51">
        <f>('2037'!$P36)/12</f>
        <v>104.16666666666667</v>
      </c>
      <c r="T28" s="51">
        <f>('2038'!$P36)/12</f>
        <v>104.16666666666667</v>
      </c>
      <c r="U28" s="51">
        <f>('2039_20Jahre'!$P36)/12</f>
        <v>104.16666666666667</v>
      </c>
    </row>
    <row r="29" spans="1:21" x14ac:dyDescent="0.2">
      <c r="A29" s="5" t="s">
        <v>20</v>
      </c>
      <c r="B29" s="51" t="e">
        <f>(#REF!)/12</f>
        <v>#REF!</v>
      </c>
      <c r="C29" s="51" t="e">
        <f>(#REF!)/12</f>
        <v>#REF!</v>
      </c>
      <c r="D29" s="51">
        <f>('2022'!$P36)/12</f>
        <v>104.16666666666667</v>
      </c>
      <c r="E29" s="51">
        <f>('2023'!$P34)/12</f>
        <v>45</v>
      </c>
      <c r="F29" s="51">
        <f>('2024_5Jahre'!$P37)/12</f>
        <v>583.33333333333337</v>
      </c>
      <c r="G29" s="51">
        <f>('2025'!$P37)/12</f>
        <v>583.33333333333337</v>
      </c>
      <c r="H29" s="51">
        <f>('2026'!$P37)/12</f>
        <v>583.33333333333337</v>
      </c>
      <c r="I29" s="51">
        <f>('2027'!$P37)/12</f>
        <v>583.33333333333337</v>
      </c>
      <c r="J29" s="51">
        <f>('2028'!$P37)/12</f>
        <v>583.33333333333337</v>
      </c>
      <c r="K29" s="51">
        <f>('2029_10Jahre'!$P37)/12</f>
        <v>583.33333333333337</v>
      </c>
      <c r="L29" s="51">
        <f>('2030'!$P37)/12</f>
        <v>583.33333333333337</v>
      </c>
      <c r="M29" s="51">
        <f>('2031'!$P37)/12</f>
        <v>583.33333333333337</v>
      </c>
      <c r="N29" s="51">
        <f>('2032'!$P38)/12</f>
        <v>400</v>
      </c>
      <c r="O29" s="51">
        <f>('2033'!$P37)/12</f>
        <v>583.33333333333337</v>
      </c>
      <c r="P29" s="51">
        <f>('2034_15Jahre'!$P37)/12</f>
        <v>583.33333333333337</v>
      </c>
      <c r="Q29" s="51">
        <f>('2035'!$P37)/12</f>
        <v>583.33333333333337</v>
      </c>
      <c r="R29" s="51">
        <f>('2036'!$P37)/12</f>
        <v>583.33333333333337</v>
      </c>
      <c r="S29" s="51">
        <f>('2037'!$P37)/12</f>
        <v>583.33333333333337</v>
      </c>
      <c r="T29" s="51">
        <f>('2038'!$P37)/12</f>
        <v>583.33333333333337</v>
      </c>
      <c r="U29" s="51">
        <f>('2039_20Jahre'!$P37)/12</f>
        <v>583.33333333333337</v>
      </c>
    </row>
    <row r="30" spans="1:21" x14ac:dyDescent="0.2">
      <c r="A30" s="5" t="s">
        <v>21</v>
      </c>
      <c r="B30" s="51" t="e">
        <f>(#REF!)/12</f>
        <v>#REF!</v>
      </c>
      <c r="C30" s="51" t="e">
        <f>(#REF!)/12</f>
        <v>#REF!</v>
      </c>
      <c r="D30" s="51">
        <f>('2022'!$P37)/12</f>
        <v>600</v>
      </c>
      <c r="E30" s="51">
        <f>('2023'!$P35)/12</f>
        <v>230</v>
      </c>
      <c r="F30" s="51">
        <f>('2024_5Jahre'!$P38)/12</f>
        <v>400</v>
      </c>
      <c r="G30" s="51">
        <f>('2025'!$P38)/12</f>
        <v>400</v>
      </c>
      <c r="H30" s="51">
        <f>('2026'!$P38)/12</f>
        <v>400</v>
      </c>
      <c r="I30" s="51">
        <f>('2027'!$P38)/12</f>
        <v>400</v>
      </c>
      <c r="J30" s="51">
        <f>('2028'!$P38)/12</f>
        <v>400</v>
      </c>
      <c r="K30" s="51">
        <f>('2029_10Jahre'!$P38)/12</f>
        <v>400</v>
      </c>
      <c r="L30" s="51">
        <f>('2030'!$P38)/12</f>
        <v>400</v>
      </c>
      <c r="M30" s="51">
        <f>('2031'!$P38)/12</f>
        <v>400</v>
      </c>
      <c r="N30" s="51">
        <f>('2032'!$P39)/12</f>
        <v>200</v>
      </c>
      <c r="O30" s="51">
        <f>('2033'!$P38)/12</f>
        <v>400</v>
      </c>
      <c r="P30" s="51">
        <f>('2034_15Jahre'!$P38)/12</f>
        <v>400</v>
      </c>
      <c r="Q30" s="51">
        <f>('2035'!$P38)/12</f>
        <v>400</v>
      </c>
      <c r="R30" s="51">
        <f>('2036'!$P38)/12</f>
        <v>400</v>
      </c>
      <c r="S30" s="51">
        <f>('2037'!$P38)/12</f>
        <v>400</v>
      </c>
      <c r="T30" s="51">
        <f>('2038'!$P38)/12</f>
        <v>400</v>
      </c>
      <c r="U30" s="51">
        <f>('2039_20Jahre'!$P38)/12</f>
        <v>400</v>
      </c>
    </row>
    <row r="31" spans="1:21" x14ac:dyDescent="0.2">
      <c r="A31" s="5" t="s">
        <v>22</v>
      </c>
      <c r="B31" s="51" t="e">
        <f>(#REF!)/12</f>
        <v>#REF!</v>
      </c>
      <c r="C31" s="51" t="e">
        <f>(#REF!)/12</f>
        <v>#REF!</v>
      </c>
      <c r="D31" s="51">
        <f>('2022'!$P38)/12</f>
        <v>400</v>
      </c>
      <c r="E31" s="51">
        <f>('2023'!$P39)/12</f>
        <v>200</v>
      </c>
      <c r="F31" s="51">
        <f>('2024_5Jahre'!$P39)/12</f>
        <v>200</v>
      </c>
      <c r="G31" s="51">
        <f>('2025'!$P39)/12</f>
        <v>200</v>
      </c>
      <c r="H31" s="51">
        <f>('2026'!$P39)/12</f>
        <v>200</v>
      </c>
      <c r="I31" s="51">
        <f>('2027'!$P39)/12</f>
        <v>200</v>
      </c>
      <c r="J31" s="51">
        <f>('2028'!$P39)/12</f>
        <v>200</v>
      </c>
      <c r="K31" s="51">
        <f>('2029_10Jahre'!$P39)/12</f>
        <v>200</v>
      </c>
      <c r="L31" s="51">
        <f>('2030'!$P39)/12</f>
        <v>200</v>
      </c>
      <c r="M31" s="51">
        <f>('2031'!$P39)/12</f>
        <v>200</v>
      </c>
      <c r="N31" s="51">
        <f>('2032'!$P40)/12</f>
        <v>11.666666666666666</v>
      </c>
      <c r="O31" s="51">
        <f>('2033'!$P39)/12</f>
        <v>200</v>
      </c>
      <c r="P31" s="51">
        <f>('2034_15Jahre'!$P39)/12</f>
        <v>200</v>
      </c>
      <c r="Q31" s="51">
        <f>('2035'!$P39)/12</f>
        <v>200</v>
      </c>
      <c r="R31" s="51">
        <f>('2036'!$P39)/12</f>
        <v>200</v>
      </c>
      <c r="S31" s="51">
        <f>('2037'!$P39)/12</f>
        <v>200</v>
      </c>
      <c r="T31" s="51">
        <f>('2038'!$P39)/12</f>
        <v>200</v>
      </c>
      <c r="U31" s="51">
        <f>('2039_20Jahre'!$P39)/12</f>
        <v>200</v>
      </c>
    </row>
    <row r="32" spans="1:21" x14ac:dyDescent="0.2">
      <c r="A32" s="5" t="s">
        <v>36</v>
      </c>
      <c r="B32" s="51" t="e">
        <f>(#REF!)/12</f>
        <v>#REF!</v>
      </c>
      <c r="C32" s="51" t="e">
        <f>(#REF!)/12</f>
        <v>#REF!</v>
      </c>
      <c r="D32" s="51">
        <f>('2022'!$P39)/12</f>
        <v>200</v>
      </c>
      <c r="E32" s="51">
        <f>('2023'!$P40)/12</f>
        <v>11.666666666666666</v>
      </c>
      <c r="F32" s="51">
        <f>('2024_5Jahre'!$P40)/12</f>
        <v>11.666666666666666</v>
      </c>
      <c r="G32" s="51">
        <f>('2025'!$P40)/12</f>
        <v>11.666666666666666</v>
      </c>
      <c r="H32" s="51">
        <f>('2026'!$P40)/12</f>
        <v>11.666666666666666</v>
      </c>
      <c r="I32" s="51">
        <f>('2027'!$P40)/12</f>
        <v>11.666666666666666</v>
      </c>
      <c r="J32" s="51">
        <f>('2028'!$P40)/12</f>
        <v>11.666666666666666</v>
      </c>
      <c r="K32" s="51">
        <f>('2029_10Jahre'!$P40)/12</f>
        <v>11.666666666666666</v>
      </c>
      <c r="L32" s="51">
        <f>('2030'!$P40)/12</f>
        <v>11.666666666666666</v>
      </c>
      <c r="M32" s="51">
        <f>('2031'!$P40)/12</f>
        <v>11.666666666666666</v>
      </c>
      <c r="N32" s="51">
        <f>('2032'!$P41)/12</f>
        <v>150</v>
      </c>
      <c r="O32" s="51">
        <f>('2033'!$P40)/12</f>
        <v>11.666666666666666</v>
      </c>
      <c r="P32" s="51">
        <f>('2034_15Jahre'!$P40)/12</f>
        <v>11.666666666666666</v>
      </c>
      <c r="Q32" s="51">
        <f>('2035'!$P40)/12</f>
        <v>11.666666666666666</v>
      </c>
      <c r="R32" s="51">
        <f>('2036'!$P40)/12</f>
        <v>11.666666666666666</v>
      </c>
      <c r="S32" s="51">
        <f>('2037'!$P40)/12</f>
        <v>11.666666666666666</v>
      </c>
      <c r="T32" s="51">
        <f>('2038'!$P40)/12</f>
        <v>11.666666666666666</v>
      </c>
      <c r="U32" s="51">
        <f>('2039_20Jahre'!$P40)/12</f>
        <v>11.666666666666666</v>
      </c>
    </row>
    <row r="33" spans="1:21" x14ac:dyDescent="0.2">
      <c r="A33" s="5" t="s">
        <v>17</v>
      </c>
      <c r="B33" s="51" t="e">
        <f>(#REF!)/12</f>
        <v>#REF!</v>
      </c>
      <c r="C33" s="51" t="e">
        <f>(#REF!)/12</f>
        <v>#REF!</v>
      </c>
      <c r="D33" s="51">
        <f>('2022'!$P40)/12</f>
        <v>20</v>
      </c>
      <c r="E33" s="51">
        <f>('2023'!$P41)/12</f>
        <v>150</v>
      </c>
      <c r="F33" s="51">
        <f>('2024_5Jahre'!$P41)/12</f>
        <v>150</v>
      </c>
      <c r="G33" s="51">
        <f>('2025'!$P41)/12</f>
        <v>150</v>
      </c>
      <c r="H33" s="51">
        <f>('2026'!$P41)/12</f>
        <v>150</v>
      </c>
      <c r="I33" s="51">
        <f>('2027'!$P41)/12</f>
        <v>150</v>
      </c>
      <c r="J33" s="51">
        <f>('2028'!$P41)/12</f>
        <v>150</v>
      </c>
      <c r="K33" s="51">
        <f>('2029_10Jahre'!$P41)/12</f>
        <v>150</v>
      </c>
      <c r="L33" s="51">
        <f>('2030'!$P41)/12</f>
        <v>150</v>
      </c>
      <c r="M33" s="51">
        <f>('2031'!$P41)/12</f>
        <v>150</v>
      </c>
      <c r="N33" s="51">
        <f>('2032'!$P42)/12</f>
        <v>600</v>
      </c>
      <c r="O33" s="51">
        <f>('2033'!$P41)/12</f>
        <v>150</v>
      </c>
      <c r="P33" s="51">
        <f>('2034_15Jahre'!$P41)/12</f>
        <v>150</v>
      </c>
      <c r="Q33" s="51">
        <f>('2035'!$P41)/12</f>
        <v>150</v>
      </c>
      <c r="R33" s="51">
        <f>('2036'!$P41)/12</f>
        <v>150</v>
      </c>
      <c r="S33" s="51">
        <f>('2037'!$P41)/12</f>
        <v>150</v>
      </c>
      <c r="T33" s="51">
        <f>('2038'!$P41)/12</f>
        <v>150</v>
      </c>
      <c r="U33" s="51">
        <f>('2039_20Jahre'!$P41)/12</f>
        <v>150</v>
      </c>
    </row>
    <row r="34" spans="1:21" ht="15" thickBot="1" x14ac:dyDescent="0.25">
      <c r="A34" s="12" t="s">
        <v>87</v>
      </c>
      <c r="B34" s="51" t="e">
        <f>(#REF!)/12</f>
        <v>#REF!</v>
      </c>
      <c r="C34" s="51" t="e">
        <f>(#REF!)/12</f>
        <v>#REF!</v>
      </c>
      <c r="D34" s="51">
        <f>('2022'!$P41)/12</f>
        <v>150</v>
      </c>
      <c r="E34" s="51">
        <f>('2023'!$P42)/12</f>
        <v>600</v>
      </c>
      <c r="F34" s="51">
        <f>('2024_5Jahre'!$P42)/12</f>
        <v>600</v>
      </c>
      <c r="G34" s="51">
        <f>('2025'!$P42)/12</f>
        <v>600</v>
      </c>
      <c r="H34" s="51">
        <f>('2026'!$P42)/12</f>
        <v>600</v>
      </c>
      <c r="I34" s="51">
        <f>('2027'!$P42)/12</f>
        <v>600</v>
      </c>
      <c r="J34" s="51">
        <f>('2028'!$P42)/12</f>
        <v>600</v>
      </c>
      <c r="K34" s="51">
        <f>('2029_10Jahre'!$P42)/12</f>
        <v>600</v>
      </c>
      <c r="L34" s="51">
        <f>('2030'!$P42)/12</f>
        <v>600</v>
      </c>
      <c r="M34" s="51">
        <f>('2031'!$P42)/12</f>
        <v>600</v>
      </c>
      <c r="N34" s="51">
        <f>('2032'!$P43)/12</f>
        <v>0</v>
      </c>
      <c r="O34" s="51">
        <f>('2033'!$P42)/12</f>
        <v>600</v>
      </c>
      <c r="P34" s="51">
        <f>('2034_15Jahre'!$P42)/12</f>
        <v>600</v>
      </c>
      <c r="Q34" s="51">
        <f>('2035'!$P42)/12</f>
        <v>600</v>
      </c>
      <c r="R34" s="51">
        <f>('2036'!$P42)/12</f>
        <v>600</v>
      </c>
      <c r="S34" s="51">
        <f>('2037'!$P42)/12</f>
        <v>600</v>
      </c>
      <c r="T34" s="51">
        <f>('2038'!$P42)/12</f>
        <v>600</v>
      </c>
      <c r="U34" s="51">
        <f>('2039_20Jahre'!$P42)/12</f>
        <v>600</v>
      </c>
    </row>
    <row r="35" spans="1:21" x14ac:dyDescent="0.2">
      <c r="A35" s="70" t="s">
        <v>90</v>
      </c>
      <c r="B35" s="51" t="e">
        <f>(#REF!)/12</f>
        <v>#REF!</v>
      </c>
      <c r="C35" s="51" t="e">
        <f>(#REF!)/12</f>
        <v>#REF!</v>
      </c>
      <c r="D35" s="51">
        <f>('2022'!$P42)/12</f>
        <v>570</v>
      </c>
      <c r="E35" s="51">
        <f>('2023'!$P43)/12</f>
        <v>0</v>
      </c>
      <c r="F35" s="51">
        <f>('2024_5Jahre'!$P43)/12</f>
        <v>0</v>
      </c>
      <c r="G35" s="51">
        <f>('2025'!$P43)/12</f>
        <v>0</v>
      </c>
      <c r="H35" s="51">
        <f>('2026'!$P43)/12</f>
        <v>0</v>
      </c>
      <c r="I35" s="51">
        <f>('2027'!$P43)/12</f>
        <v>0</v>
      </c>
      <c r="J35" s="51">
        <f>('2028'!$P43)/12</f>
        <v>0</v>
      </c>
      <c r="K35" s="51">
        <f>('2029_10Jahre'!$P43)/12</f>
        <v>0</v>
      </c>
      <c r="L35" s="51">
        <f>('2030'!$P43)/12</f>
        <v>0</v>
      </c>
      <c r="M35" s="51">
        <f>('2031'!$P43)/12</f>
        <v>0</v>
      </c>
      <c r="N35" s="51">
        <f>('2032'!$P44)/12</f>
        <v>0</v>
      </c>
      <c r="O35" s="51">
        <f>('2033'!$P43)/12</f>
        <v>0</v>
      </c>
      <c r="P35" s="51">
        <f>('2034_15Jahre'!$P43)/12</f>
        <v>0</v>
      </c>
      <c r="Q35" s="51">
        <f>('2035'!$P43)/12</f>
        <v>0</v>
      </c>
      <c r="R35" s="51">
        <f>('2036'!$P43)/12</f>
        <v>0</v>
      </c>
      <c r="S35" s="51">
        <f>('2037'!$P43)/12</f>
        <v>0</v>
      </c>
      <c r="T35" s="51">
        <f>('2038'!$P43)/12</f>
        <v>0</v>
      </c>
      <c r="U35" s="51">
        <f>('2039_20Jahre'!$P43)/12</f>
        <v>0</v>
      </c>
    </row>
    <row r="36" spans="1:21" x14ac:dyDescent="0.2">
      <c r="A36" s="5" t="s">
        <v>90</v>
      </c>
      <c r="B36" s="51" t="e">
        <f>(#REF!)/12</f>
        <v>#REF!</v>
      </c>
      <c r="C36" s="51" t="e">
        <f>(#REF!)/12</f>
        <v>#REF!</v>
      </c>
      <c r="D36" s="51">
        <f>('2022'!$P43)/12</f>
        <v>16.666666666666668</v>
      </c>
      <c r="E36" s="51">
        <f>('2023'!$P44)/12</f>
        <v>0</v>
      </c>
      <c r="F36" s="51">
        <f>('2024_5Jahre'!$P44)/12</f>
        <v>0</v>
      </c>
      <c r="G36" s="51">
        <f>('2025'!$P44)/12</f>
        <v>0</v>
      </c>
      <c r="H36" s="51">
        <f>('2026'!$P44)/12</f>
        <v>0</v>
      </c>
      <c r="I36" s="51">
        <f>('2027'!$P44)/12</f>
        <v>0</v>
      </c>
      <c r="J36" s="51">
        <f>('2028'!$P44)/12</f>
        <v>0</v>
      </c>
      <c r="K36" s="51">
        <f>('2029_10Jahre'!$P44)/12</f>
        <v>0</v>
      </c>
      <c r="L36" s="51">
        <f>('2030'!$P44)/12</f>
        <v>0</v>
      </c>
      <c r="M36" s="51">
        <f>('2031'!$P44)/12</f>
        <v>0</v>
      </c>
      <c r="N36" s="51">
        <f>('2032'!$P45)/12</f>
        <v>58.333333333333336</v>
      </c>
      <c r="O36" s="51">
        <f>('2033'!$P44)/12</f>
        <v>0</v>
      </c>
      <c r="P36" s="51">
        <f>('2034_15Jahre'!$P44)/12</f>
        <v>0</v>
      </c>
      <c r="Q36" s="51">
        <f>('2035'!$P44)/12</f>
        <v>0</v>
      </c>
      <c r="R36" s="51">
        <f>('2036'!$P44)/12</f>
        <v>0</v>
      </c>
      <c r="S36" s="51">
        <f>('2037'!$P44)/12</f>
        <v>0</v>
      </c>
      <c r="T36" s="51">
        <f>('2038'!$P44)/12</f>
        <v>0</v>
      </c>
      <c r="U36" s="51">
        <f>('2039_20Jahre'!$P44)/12</f>
        <v>0</v>
      </c>
    </row>
    <row r="37" spans="1:21" x14ac:dyDescent="0.2">
      <c r="A37" s="5" t="s">
        <v>90</v>
      </c>
      <c r="B37" s="51" t="e">
        <f>(#REF!)/12</f>
        <v>#REF!</v>
      </c>
      <c r="C37" s="51" t="e">
        <f>(#REF!)/12</f>
        <v>#REF!</v>
      </c>
      <c r="D37" s="51">
        <f>('2022'!$P44)/12</f>
        <v>0</v>
      </c>
      <c r="E37" s="51">
        <f>('2023'!$P45)/12</f>
        <v>58.333333333333336</v>
      </c>
      <c r="F37" s="51">
        <f>('2024_5Jahre'!$P45)/12</f>
        <v>58.333333333333336</v>
      </c>
      <c r="G37" s="51">
        <f>('2025'!$P45)/12</f>
        <v>58.333333333333336</v>
      </c>
      <c r="H37" s="51">
        <f>('2026'!$P45)/12</f>
        <v>58.333333333333336</v>
      </c>
      <c r="I37" s="51">
        <f>('2027'!$P45)/12</f>
        <v>58.333333333333336</v>
      </c>
      <c r="J37" s="51">
        <f>('2028'!$P45)/12</f>
        <v>58.333333333333336</v>
      </c>
      <c r="K37" s="51">
        <f>('2029_10Jahre'!$P45)/12</f>
        <v>58.333333333333336</v>
      </c>
      <c r="L37" s="51">
        <f>('2030'!$P45)/12</f>
        <v>58.333333333333336</v>
      </c>
      <c r="M37" s="51">
        <f>('2031'!$P45)/12</f>
        <v>58.333333333333336</v>
      </c>
      <c r="N37" s="51">
        <f>('2032'!$P46)/12</f>
        <v>0</v>
      </c>
      <c r="O37" s="51">
        <f>('2033'!$P45)/12</f>
        <v>58.333333333333336</v>
      </c>
      <c r="P37" s="51">
        <f>('2034_15Jahre'!$P45)/12</f>
        <v>58.333333333333336</v>
      </c>
      <c r="Q37" s="51">
        <f>('2035'!$P45)/12</f>
        <v>58.333333333333336</v>
      </c>
      <c r="R37" s="51">
        <f>('2036'!$P45)/12</f>
        <v>58.333333333333336</v>
      </c>
      <c r="S37" s="51">
        <f>('2037'!$P45)/12</f>
        <v>58.333333333333336</v>
      </c>
      <c r="T37" s="51">
        <f>('2038'!$P45)/12</f>
        <v>58.333333333333336</v>
      </c>
      <c r="U37" s="51">
        <f>('2039_20Jahre'!$P45)/12</f>
        <v>58.333333333333336</v>
      </c>
    </row>
    <row r="38" spans="1:21" x14ac:dyDescent="0.2">
      <c r="A38" s="5" t="s">
        <v>90</v>
      </c>
      <c r="B38" s="51" t="e">
        <f>(#REF!)/12</f>
        <v>#REF!</v>
      </c>
      <c r="C38" s="51" t="e">
        <f>(#REF!)/12</f>
        <v>#REF!</v>
      </c>
      <c r="D38" s="51">
        <f>('2022'!$P46)/12</f>
        <v>27.5</v>
      </c>
      <c r="E38" s="51">
        <f>('2023'!$P46)/12</f>
        <v>0</v>
      </c>
      <c r="F38" s="51">
        <f>('2024_5Jahre'!$P46)/12</f>
        <v>0</v>
      </c>
      <c r="G38" s="51">
        <f>('2025'!$P46)/12</f>
        <v>0</v>
      </c>
      <c r="H38" s="51">
        <f>('2026'!$P46)/12</f>
        <v>0</v>
      </c>
      <c r="I38" s="51">
        <f>('2027'!$P46)/12</f>
        <v>0</v>
      </c>
      <c r="J38" s="51">
        <f>('2028'!$P46)/12</f>
        <v>0</v>
      </c>
      <c r="K38" s="51">
        <f>('2029_10Jahre'!$P46)/12</f>
        <v>0</v>
      </c>
      <c r="L38" s="51">
        <f>('2030'!$P46)/12</f>
        <v>0</v>
      </c>
      <c r="M38" s="51">
        <f>('2031'!$P46)/12</f>
        <v>0</v>
      </c>
      <c r="N38" s="51">
        <f>('2032'!$P47)/12</f>
        <v>0</v>
      </c>
      <c r="O38" s="51">
        <f>('2033'!$P46)/12</f>
        <v>0</v>
      </c>
      <c r="P38" s="51">
        <f>('2034_15Jahre'!$P46)/12</f>
        <v>0</v>
      </c>
      <c r="Q38" s="51">
        <f>('2035'!$P46)/12</f>
        <v>0</v>
      </c>
      <c r="R38" s="51">
        <f>('2036'!$P46)/12</f>
        <v>0</v>
      </c>
      <c r="S38" s="51">
        <f>('2037'!$P46)/12</f>
        <v>0</v>
      </c>
      <c r="T38" s="51">
        <f>('2038'!$P46)/12</f>
        <v>0</v>
      </c>
      <c r="U38" s="51">
        <f>('2039_20Jahre'!$P46)/12</f>
        <v>0</v>
      </c>
    </row>
    <row r="39" spans="1:21" ht="15" thickBot="1" x14ac:dyDescent="0.25">
      <c r="A39" s="15" t="s">
        <v>90</v>
      </c>
      <c r="B39" s="51" t="e">
        <f>(#REF!)/12</f>
        <v>#REF!</v>
      </c>
      <c r="C39" s="51" t="e">
        <f>(#REF!)/12</f>
        <v>#REF!</v>
      </c>
      <c r="D39" s="51">
        <f>('2022'!$P47)/12</f>
        <v>0</v>
      </c>
      <c r="E39" s="51">
        <f>('2023'!$P47)/12</f>
        <v>0</v>
      </c>
      <c r="F39" s="51">
        <f>('2024_5Jahre'!$P47)/12</f>
        <v>0</v>
      </c>
      <c r="G39" s="51">
        <f>('2025'!$P47)/12</f>
        <v>0</v>
      </c>
      <c r="H39" s="51">
        <f>('2026'!$P47)/12</f>
        <v>0</v>
      </c>
      <c r="I39" s="51">
        <f>('2027'!$P47)/12</f>
        <v>0</v>
      </c>
      <c r="J39" s="51">
        <f>('2028'!$P47)/12</f>
        <v>0</v>
      </c>
      <c r="K39" s="51">
        <f>('2029_10Jahre'!$P47)/12</f>
        <v>0</v>
      </c>
      <c r="L39" s="51">
        <f>('2030'!$P47)/12</f>
        <v>0</v>
      </c>
      <c r="M39" s="51">
        <f>('2031'!$P47)/12</f>
        <v>0</v>
      </c>
      <c r="N39" s="51">
        <f>('2032'!$P48)/12</f>
        <v>91.666666666666671</v>
      </c>
      <c r="O39" s="51">
        <f>('2033'!$P47)/12</f>
        <v>0</v>
      </c>
      <c r="P39" s="51">
        <f>('2034_15Jahre'!$P47)/12</f>
        <v>0</v>
      </c>
      <c r="Q39" s="51">
        <f>('2035'!$P47)/12</f>
        <v>0</v>
      </c>
      <c r="R39" s="51">
        <f>('2036'!$P47)/12</f>
        <v>0</v>
      </c>
      <c r="S39" s="51">
        <f>('2037'!$P47)/12</f>
        <v>0</v>
      </c>
      <c r="T39" s="51">
        <f>('2038'!$P47)/12</f>
        <v>0</v>
      </c>
      <c r="U39" s="51">
        <f>('2039_20Jahre'!$P47)/12</f>
        <v>0</v>
      </c>
    </row>
    <row r="40" spans="1:21" x14ac:dyDescent="0.2">
      <c r="A40" s="35" t="s">
        <v>42</v>
      </c>
      <c r="B40" s="51" t="e">
        <f>(#REF!)/12</f>
        <v>#REF!</v>
      </c>
      <c r="C40" s="51" t="e">
        <f>(#REF!)/12</f>
        <v>#REF!</v>
      </c>
      <c r="D40" s="51">
        <f>('2022'!$P48)/12</f>
        <v>100</v>
      </c>
      <c r="E40" s="51">
        <f>('2023'!$P48)/12</f>
        <v>100</v>
      </c>
      <c r="F40" s="51">
        <f>('2024_5Jahre'!$P48)/12</f>
        <v>100</v>
      </c>
      <c r="G40" s="51">
        <f>('2025'!$P48)/12</f>
        <v>100</v>
      </c>
      <c r="H40" s="51">
        <f>('2026'!$P48)/12</f>
        <v>100</v>
      </c>
      <c r="I40" s="51">
        <f>('2027'!$P48)/12</f>
        <v>100</v>
      </c>
      <c r="J40" s="51">
        <f>('2028'!$P48)/12</f>
        <v>100</v>
      </c>
      <c r="K40" s="51">
        <f>('2029_10Jahre'!$P48)/12</f>
        <v>100</v>
      </c>
      <c r="L40" s="51">
        <f>('2030'!$P48)/12</f>
        <v>100</v>
      </c>
      <c r="M40" s="51">
        <f>('2031'!$P48)/12</f>
        <v>100</v>
      </c>
      <c r="N40" s="51">
        <f>('2032'!$P49)/12</f>
        <v>100</v>
      </c>
      <c r="O40" s="51">
        <f>('2033'!$P48)/12</f>
        <v>100</v>
      </c>
      <c r="P40" s="51">
        <f>('2034_15Jahre'!$P48)/12</f>
        <v>100</v>
      </c>
      <c r="Q40" s="51">
        <f>('2035'!$P48)/12</f>
        <v>100</v>
      </c>
      <c r="R40" s="51">
        <f>('2036'!$P48)/12</f>
        <v>100</v>
      </c>
      <c r="S40" s="51">
        <f>('2037'!$P48)/12</f>
        <v>100</v>
      </c>
      <c r="T40" s="51">
        <f>('2038'!$P48)/12</f>
        <v>100</v>
      </c>
      <c r="U40" s="51">
        <f>('2039_20Jahre'!$P48)/12</f>
        <v>100</v>
      </c>
    </row>
    <row r="41" spans="1:21" ht="15" thickBot="1" x14ac:dyDescent="0.25">
      <c r="A41" s="37"/>
      <c r="B41"/>
      <c r="E41"/>
      <c r="F41"/>
    </row>
    <row r="42" spans="1:21" x14ac:dyDescent="0.2">
      <c r="A42" s="49" t="s">
        <v>14</v>
      </c>
      <c r="B42" s="42" t="e">
        <f>SUM(B3:B5)</f>
        <v>#REF!</v>
      </c>
      <c r="C42" s="42" t="e">
        <f t="shared" ref="C42:U42" si="0">SUM(C3:C5)</f>
        <v>#REF!</v>
      </c>
      <c r="D42" s="42">
        <f t="shared" si="0"/>
        <v>10525</v>
      </c>
      <c r="E42" s="42">
        <f t="shared" si="0"/>
        <v>10625</v>
      </c>
      <c r="F42" s="42">
        <f t="shared" si="0"/>
        <v>10625</v>
      </c>
      <c r="G42" s="42">
        <f t="shared" si="0"/>
        <v>10625</v>
      </c>
      <c r="H42" s="42">
        <f t="shared" si="0"/>
        <v>10625</v>
      </c>
      <c r="I42" s="42">
        <f t="shared" si="0"/>
        <v>10625</v>
      </c>
      <c r="J42" s="42">
        <f t="shared" si="0"/>
        <v>10625</v>
      </c>
      <c r="K42" s="42">
        <f t="shared" si="0"/>
        <v>10625</v>
      </c>
      <c r="L42" s="42">
        <f t="shared" si="0"/>
        <v>10625</v>
      </c>
      <c r="M42" s="42">
        <f t="shared" si="0"/>
        <v>10625</v>
      </c>
      <c r="N42" s="42">
        <f t="shared" si="0"/>
        <v>10625</v>
      </c>
      <c r="O42" s="42">
        <f t="shared" si="0"/>
        <v>10625</v>
      </c>
      <c r="P42" s="42">
        <f t="shared" si="0"/>
        <v>10625</v>
      </c>
      <c r="Q42" s="42">
        <f t="shared" si="0"/>
        <v>10625</v>
      </c>
      <c r="R42" s="42">
        <f t="shared" si="0"/>
        <v>10625</v>
      </c>
      <c r="S42" s="42">
        <f t="shared" si="0"/>
        <v>10625</v>
      </c>
      <c r="T42" s="42">
        <f t="shared" si="0"/>
        <v>10625</v>
      </c>
      <c r="U42" s="43">
        <f t="shared" si="0"/>
        <v>10625</v>
      </c>
    </row>
    <row r="43" spans="1:21" ht="15" thickBot="1" x14ac:dyDescent="0.25">
      <c r="A43" s="50" t="s">
        <v>66</v>
      </c>
      <c r="B43" s="44" t="e">
        <f>SUM(B8:B40)</f>
        <v>#REF!</v>
      </c>
      <c r="C43" s="44" t="e">
        <f>SUM(C8:C40)</f>
        <v>#REF!</v>
      </c>
      <c r="D43" s="44">
        <f>SUM(D8:D40)</f>
        <v>8672.5916666666672</v>
      </c>
      <c r="E43" s="44">
        <f t="shared" ref="E43:U43" si="1">SUM(E8:E40)</f>
        <v>7547.0166666666673</v>
      </c>
      <c r="F43" s="44">
        <f t="shared" si="1"/>
        <v>7566.85</v>
      </c>
      <c r="G43" s="44">
        <f t="shared" si="1"/>
        <v>8462.9333333333361</v>
      </c>
      <c r="H43" s="44">
        <f t="shared" si="1"/>
        <v>8204.3166666666657</v>
      </c>
      <c r="I43" s="44">
        <f t="shared" si="1"/>
        <v>7981.25</v>
      </c>
      <c r="J43" s="44">
        <f t="shared" si="1"/>
        <v>8000.8333333333339</v>
      </c>
      <c r="K43" s="44">
        <f t="shared" si="1"/>
        <v>8023.3333333333339</v>
      </c>
      <c r="L43" s="44">
        <f t="shared" si="1"/>
        <v>5272.0833333333339</v>
      </c>
      <c r="M43" s="44">
        <f t="shared" si="1"/>
        <v>7048.75</v>
      </c>
      <c r="N43" s="44">
        <f t="shared" si="1"/>
        <v>7120.416666666667</v>
      </c>
      <c r="O43" s="44">
        <f t="shared" si="1"/>
        <v>8023.3333333333339</v>
      </c>
      <c r="P43" s="44">
        <f t="shared" si="1"/>
        <v>5737.083333333333</v>
      </c>
      <c r="Q43" s="44">
        <f t="shared" si="1"/>
        <v>5587.083333333333</v>
      </c>
      <c r="R43" s="44">
        <f t="shared" si="1"/>
        <v>5537.083333333333</v>
      </c>
      <c r="S43" s="44">
        <f t="shared" si="1"/>
        <v>5537.083333333333</v>
      </c>
      <c r="T43" s="44">
        <f t="shared" si="1"/>
        <v>5537.083333333333</v>
      </c>
      <c r="U43" s="44">
        <f t="shared" si="1"/>
        <v>4062.0833333333335</v>
      </c>
    </row>
    <row r="44" spans="1:21" ht="15" thickBot="1" x14ac:dyDescent="0.25">
      <c r="B44"/>
      <c r="E44"/>
      <c r="F44"/>
    </row>
    <row r="45" spans="1:21" ht="15" thickBot="1" x14ac:dyDescent="0.25">
      <c r="A45" s="56" t="s">
        <v>67</v>
      </c>
      <c r="B45" s="57" t="e">
        <f>B42-B43</f>
        <v>#REF!</v>
      </c>
      <c r="C45" s="57" t="e">
        <f t="shared" ref="C45:U45" si="2">C42-C43</f>
        <v>#REF!</v>
      </c>
      <c r="D45" s="57">
        <f t="shared" si="2"/>
        <v>1852.4083333333328</v>
      </c>
      <c r="E45" s="57">
        <f t="shared" si="2"/>
        <v>3077.9833333333327</v>
      </c>
      <c r="F45" s="57">
        <f t="shared" si="2"/>
        <v>3058.1499999999996</v>
      </c>
      <c r="G45" s="57">
        <f t="shared" si="2"/>
        <v>2162.0666666666639</v>
      </c>
      <c r="H45" s="57">
        <f t="shared" si="2"/>
        <v>2420.6833333333343</v>
      </c>
      <c r="I45" s="57">
        <f t="shared" si="2"/>
        <v>2643.75</v>
      </c>
      <c r="J45" s="57">
        <f t="shared" si="2"/>
        <v>2624.1666666666661</v>
      </c>
      <c r="K45" s="57">
        <f t="shared" si="2"/>
        <v>2601.6666666666661</v>
      </c>
      <c r="L45" s="57">
        <f t="shared" si="2"/>
        <v>5352.9166666666661</v>
      </c>
      <c r="M45" s="57">
        <f t="shared" si="2"/>
        <v>3576.25</v>
      </c>
      <c r="N45" s="57">
        <f t="shared" si="2"/>
        <v>3504.583333333333</v>
      </c>
      <c r="O45" s="57">
        <f t="shared" si="2"/>
        <v>2601.6666666666661</v>
      </c>
      <c r="P45" s="57">
        <f t="shared" si="2"/>
        <v>4887.916666666667</v>
      </c>
      <c r="Q45" s="57">
        <f t="shared" si="2"/>
        <v>5037.916666666667</v>
      </c>
      <c r="R45" s="57">
        <f t="shared" si="2"/>
        <v>5087.916666666667</v>
      </c>
      <c r="S45" s="57">
        <f t="shared" si="2"/>
        <v>5087.916666666667</v>
      </c>
      <c r="T45" s="57">
        <f t="shared" si="2"/>
        <v>5087.916666666667</v>
      </c>
      <c r="U45" s="58">
        <f t="shared" si="2"/>
        <v>6562.9166666666661</v>
      </c>
    </row>
    <row r="46" spans="1:21" x14ac:dyDescent="0.2">
      <c r="A46" s="59" t="s">
        <v>68</v>
      </c>
      <c r="B46" s="60" t="e">
        <f>B45*12</f>
        <v>#REF!</v>
      </c>
      <c r="C46" s="60" t="e">
        <f t="shared" ref="C46:U46" si="3">C45*12</f>
        <v>#REF!</v>
      </c>
      <c r="D46" s="60">
        <f t="shared" si="3"/>
        <v>22228.899999999994</v>
      </c>
      <c r="E46" s="60">
        <f t="shared" si="3"/>
        <v>36935.799999999988</v>
      </c>
      <c r="F46" s="60">
        <f t="shared" si="3"/>
        <v>36697.799999999996</v>
      </c>
      <c r="G46" s="60">
        <f t="shared" si="3"/>
        <v>25944.799999999967</v>
      </c>
      <c r="H46" s="60">
        <f t="shared" si="3"/>
        <v>29048.200000000012</v>
      </c>
      <c r="I46" s="60">
        <f t="shared" si="3"/>
        <v>31725</v>
      </c>
      <c r="J46" s="60">
        <f t="shared" si="3"/>
        <v>31489.999999999993</v>
      </c>
      <c r="K46" s="60">
        <f t="shared" si="3"/>
        <v>31219.999999999993</v>
      </c>
      <c r="L46" s="60">
        <f t="shared" si="3"/>
        <v>64234.999999999993</v>
      </c>
      <c r="M46" s="60">
        <f t="shared" si="3"/>
        <v>42915</v>
      </c>
      <c r="N46" s="60">
        <f t="shared" si="3"/>
        <v>42055</v>
      </c>
      <c r="O46" s="60">
        <f t="shared" si="3"/>
        <v>31219.999999999993</v>
      </c>
      <c r="P46" s="60">
        <f t="shared" si="3"/>
        <v>58655</v>
      </c>
      <c r="Q46" s="60">
        <f t="shared" si="3"/>
        <v>60455</v>
      </c>
      <c r="R46" s="60">
        <f t="shared" si="3"/>
        <v>61055</v>
      </c>
      <c r="S46" s="60">
        <f t="shared" si="3"/>
        <v>61055</v>
      </c>
      <c r="T46" s="60">
        <f t="shared" si="3"/>
        <v>61055</v>
      </c>
      <c r="U46" s="60">
        <f t="shared" si="3"/>
        <v>78755</v>
      </c>
    </row>
    <row r="47" spans="1:21" x14ac:dyDescent="0.2">
      <c r="A47" s="61">
        <v>0</v>
      </c>
      <c r="B47" s="60" t="e">
        <f>B46+A47</f>
        <v>#REF!</v>
      </c>
      <c r="C47" s="60" t="e">
        <f t="shared" ref="C47:U47" si="4">C46+B47</f>
        <v>#REF!</v>
      </c>
      <c r="D47" s="60" t="e">
        <f t="shared" si="4"/>
        <v>#REF!</v>
      </c>
      <c r="E47" s="60" t="e">
        <f t="shared" si="4"/>
        <v>#REF!</v>
      </c>
      <c r="F47" s="60" t="e">
        <f t="shared" si="4"/>
        <v>#REF!</v>
      </c>
      <c r="G47" s="60" t="e">
        <f t="shared" si="4"/>
        <v>#REF!</v>
      </c>
      <c r="H47" s="60" t="e">
        <f t="shared" si="4"/>
        <v>#REF!</v>
      </c>
      <c r="I47" s="60" t="e">
        <f t="shared" si="4"/>
        <v>#REF!</v>
      </c>
      <c r="J47" s="60" t="e">
        <f t="shared" si="4"/>
        <v>#REF!</v>
      </c>
      <c r="K47" s="60" t="e">
        <f t="shared" si="4"/>
        <v>#REF!</v>
      </c>
      <c r="L47" s="60" t="e">
        <f t="shared" si="4"/>
        <v>#REF!</v>
      </c>
      <c r="M47" s="60" t="e">
        <f t="shared" si="4"/>
        <v>#REF!</v>
      </c>
      <c r="N47" s="60" t="e">
        <f t="shared" si="4"/>
        <v>#REF!</v>
      </c>
      <c r="O47" s="60" t="e">
        <f t="shared" si="4"/>
        <v>#REF!</v>
      </c>
      <c r="P47" s="60" t="e">
        <f t="shared" si="4"/>
        <v>#REF!</v>
      </c>
      <c r="Q47" s="60" t="e">
        <f t="shared" si="4"/>
        <v>#REF!</v>
      </c>
      <c r="R47" s="60" t="e">
        <f t="shared" si="4"/>
        <v>#REF!</v>
      </c>
      <c r="S47" s="60" t="e">
        <f t="shared" si="4"/>
        <v>#REF!</v>
      </c>
      <c r="T47" s="60" t="e">
        <f t="shared" si="4"/>
        <v>#REF!</v>
      </c>
      <c r="U47" s="60" t="e">
        <f t="shared" si="4"/>
        <v>#REF!</v>
      </c>
    </row>
    <row r="48" spans="1:21" x14ac:dyDescent="0.2">
      <c r="A48" s="53" t="s">
        <v>42</v>
      </c>
      <c r="B48" s="54" t="e">
        <f>B40*12</f>
        <v>#REF!</v>
      </c>
      <c r="C48" s="54" t="e">
        <f t="shared" ref="C48:U48" si="5">C40*12</f>
        <v>#REF!</v>
      </c>
      <c r="D48" s="54">
        <f t="shared" si="5"/>
        <v>1200</v>
      </c>
      <c r="E48" s="54">
        <f t="shared" si="5"/>
        <v>1200</v>
      </c>
      <c r="F48" s="54">
        <f t="shared" si="5"/>
        <v>1200</v>
      </c>
      <c r="G48" s="54">
        <f t="shared" si="5"/>
        <v>1200</v>
      </c>
      <c r="H48" s="54">
        <f t="shared" si="5"/>
        <v>1200</v>
      </c>
      <c r="I48" s="54">
        <f t="shared" si="5"/>
        <v>1200</v>
      </c>
      <c r="J48" s="54">
        <f t="shared" si="5"/>
        <v>1200</v>
      </c>
      <c r="K48" s="54">
        <f t="shared" si="5"/>
        <v>1200</v>
      </c>
      <c r="L48" s="54">
        <f t="shared" si="5"/>
        <v>1200</v>
      </c>
      <c r="M48" s="54">
        <f t="shared" si="5"/>
        <v>1200</v>
      </c>
      <c r="N48" s="54">
        <f t="shared" si="5"/>
        <v>1200</v>
      </c>
      <c r="O48" s="54">
        <f t="shared" si="5"/>
        <v>1200</v>
      </c>
      <c r="P48" s="54">
        <f t="shared" si="5"/>
        <v>1200</v>
      </c>
      <c r="Q48" s="54">
        <f t="shared" si="5"/>
        <v>1200</v>
      </c>
      <c r="R48" s="54">
        <f t="shared" si="5"/>
        <v>1200</v>
      </c>
      <c r="S48" s="54">
        <f t="shared" si="5"/>
        <v>1200</v>
      </c>
      <c r="T48" s="54">
        <f t="shared" si="5"/>
        <v>1200</v>
      </c>
      <c r="U48" s="54">
        <f t="shared" si="5"/>
        <v>1200</v>
      </c>
    </row>
    <row r="49" spans="1:21" x14ac:dyDescent="0.2">
      <c r="A49" s="55">
        <v>0</v>
      </c>
      <c r="B49" s="54" t="e">
        <f>B48+A49</f>
        <v>#REF!</v>
      </c>
      <c r="C49" s="54" t="e">
        <f t="shared" ref="C49:U49" si="6">C48+B49</f>
        <v>#REF!</v>
      </c>
      <c r="D49" s="54" t="e">
        <f t="shared" si="6"/>
        <v>#REF!</v>
      </c>
      <c r="E49" s="54" t="e">
        <f t="shared" si="6"/>
        <v>#REF!</v>
      </c>
      <c r="F49" s="54" t="e">
        <f t="shared" si="6"/>
        <v>#REF!</v>
      </c>
      <c r="G49" s="54" t="e">
        <f t="shared" si="6"/>
        <v>#REF!</v>
      </c>
      <c r="H49" s="54" t="e">
        <f t="shared" si="6"/>
        <v>#REF!</v>
      </c>
      <c r="I49" s="54" t="e">
        <f t="shared" si="6"/>
        <v>#REF!</v>
      </c>
      <c r="J49" s="54" t="e">
        <f t="shared" si="6"/>
        <v>#REF!</v>
      </c>
      <c r="K49" s="54" t="e">
        <f t="shared" si="6"/>
        <v>#REF!</v>
      </c>
      <c r="L49" s="54" t="e">
        <f t="shared" si="6"/>
        <v>#REF!</v>
      </c>
      <c r="M49" s="54" t="e">
        <f t="shared" si="6"/>
        <v>#REF!</v>
      </c>
      <c r="N49" s="54" t="e">
        <f t="shared" si="6"/>
        <v>#REF!</v>
      </c>
      <c r="O49" s="54" t="e">
        <f t="shared" si="6"/>
        <v>#REF!</v>
      </c>
      <c r="P49" s="54" t="e">
        <f t="shared" si="6"/>
        <v>#REF!</v>
      </c>
      <c r="Q49" s="54" t="e">
        <f t="shared" si="6"/>
        <v>#REF!</v>
      </c>
      <c r="R49" s="54" t="e">
        <f t="shared" si="6"/>
        <v>#REF!</v>
      </c>
      <c r="S49" s="54" t="e">
        <f t="shared" si="6"/>
        <v>#REF!</v>
      </c>
      <c r="T49" s="54" t="e">
        <f t="shared" si="6"/>
        <v>#REF!</v>
      </c>
      <c r="U49" s="54" t="e">
        <f t="shared" si="6"/>
        <v>#REF!</v>
      </c>
    </row>
    <row r="51" spans="1:21" x14ac:dyDescent="0.2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</row>
    <row r="53" spans="1:21" x14ac:dyDescent="0.2">
      <c r="B53"/>
      <c r="E53"/>
      <c r="F5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DE86-2E96-40A4-91D8-D12185994D9C}">
  <dimension ref="A1:Q56"/>
  <sheetViews>
    <sheetView workbookViewId="0">
      <selection activeCell="B53" sqref="B53:M55"/>
    </sheetView>
  </sheetViews>
  <sheetFormatPr baseColWidth="10" defaultRowHeight="14.25" x14ac:dyDescent="0.2"/>
  <cols>
    <col min="1" max="1" width="23.2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44</v>
      </c>
      <c r="C2" s="32" t="s">
        <v>44</v>
      </c>
      <c r="D2" s="32" t="s">
        <v>44</v>
      </c>
      <c r="E2" s="32" t="s">
        <v>44</v>
      </c>
      <c r="F2" s="32" t="s">
        <v>44</v>
      </c>
      <c r="G2" s="32" t="s">
        <v>44</v>
      </c>
      <c r="H2" s="32" t="s">
        <v>44</v>
      </c>
      <c r="I2" s="32" t="s">
        <v>44</v>
      </c>
      <c r="J2" s="32" t="s">
        <v>44</v>
      </c>
      <c r="K2" s="32" t="s">
        <v>44</v>
      </c>
      <c r="L2" s="32" t="s">
        <v>44</v>
      </c>
      <c r="M2" s="32" t="s">
        <v>44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'2022'!M8</f>
        <v>19315.700000000004</v>
      </c>
      <c r="C4" s="22">
        <f t="shared" ref="C4:M4" si="0">B8</f>
        <v>19670.100000000006</v>
      </c>
      <c r="D4" s="22">
        <f t="shared" si="0"/>
        <v>21667.500000000007</v>
      </c>
      <c r="E4" s="22">
        <f t="shared" si="0"/>
        <v>23407.900000000009</v>
      </c>
      <c r="F4" s="22">
        <f t="shared" si="0"/>
        <v>24266.30000000001</v>
      </c>
      <c r="G4" s="23">
        <f t="shared" si="0"/>
        <v>26172.700000000012</v>
      </c>
      <c r="H4" s="23">
        <f t="shared" si="0"/>
        <v>27832.100000000013</v>
      </c>
      <c r="I4" s="23">
        <f t="shared" si="0"/>
        <v>29649.500000000015</v>
      </c>
      <c r="J4" s="23">
        <f t="shared" si="0"/>
        <v>30814.900000000016</v>
      </c>
      <c r="K4" s="23">
        <f t="shared" si="0"/>
        <v>32603.300000000017</v>
      </c>
      <c r="L4" s="23">
        <f t="shared" si="0"/>
        <v>34079.700000000019</v>
      </c>
      <c r="M4" s="23">
        <f t="shared" si="0"/>
        <v>41524.10000000002</v>
      </c>
      <c r="N4" s="5" t="s">
        <v>38</v>
      </c>
      <c r="O4" s="3">
        <f>B4</f>
        <v>19315.700000000004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9745.6</v>
      </c>
      <c r="C6" s="24">
        <f t="shared" si="2"/>
        <v>8102.6</v>
      </c>
      <c r="D6" s="24">
        <f t="shared" si="2"/>
        <v>8359.6</v>
      </c>
      <c r="E6" s="24">
        <f t="shared" si="2"/>
        <v>9241.6</v>
      </c>
      <c r="F6" s="24">
        <f t="shared" si="2"/>
        <v>8193.6</v>
      </c>
      <c r="G6" s="24">
        <f t="shared" si="2"/>
        <v>8440.6</v>
      </c>
      <c r="H6" s="24">
        <f t="shared" si="2"/>
        <v>8282.6</v>
      </c>
      <c r="I6" s="24">
        <f t="shared" si="2"/>
        <v>8934.6</v>
      </c>
      <c r="J6" s="24">
        <f t="shared" si="2"/>
        <v>8311.6</v>
      </c>
      <c r="K6" s="24">
        <f t="shared" si="2"/>
        <v>8623.6</v>
      </c>
      <c r="L6" s="24">
        <f t="shared" si="2"/>
        <v>8955.6</v>
      </c>
      <c r="M6" s="24">
        <f t="shared" si="2"/>
        <v>8422.6</v>
      </c>
      <c r="N6" s="5" t="str">
        <f>A6</f>
        <v>Ausgaben</v>
      </c>
      <c r="O6" s="3">
        <f>SUM(B6:M6)</f>
        <v>103614.20000000003</v>
      </c>
    </row>
    <row r="7" spans="1:16" ht="15.75" thickBot="1" x14ac:dyDescent="0.3">
      <c r="A7" s="9" t="s">
        <v>28</v>
      </c>
      <c r="B7" s="10">
        <f t="shared" ref="B7:M7" si="3">B5-B6</f>
        <v>354.39999999999964</v>
      </c>
      <c r="C7" s="10">
        <f t="shared" si="3"/>
        <v>1997.3999999999996</v>
      </c>
      <c r="D7" s="10">
        <f t="shared" si="3"/>
        <v>1740.3999999999996</v>
      </c>
      <c r="E7" s="10">
        <f t="shared" si="3"/>
        <v>858.39999999999964</v>
      </c>
      <c r="F7" s="10">
        <f t="shared" si="3"/>
        <v>1906.3999999999996</v>
      </c>
      <c r="G7" s="11">
        <f t="shared" si="3"/>
        <v>1659.3999999999996</v>
      </c>
      <c r="H7" s="11">
        <f t="shared" si="3"/>
        <v>1817.3999999999996</v>
      </c>
      <c r="I7" s="11">
        <f t="shared" si="3"/>
        <v>1165.3999999999996</v>
      </c>
      <c r="J7" s="11">
        <f t="shared" si="3"/>
        <v>1788.3999999999996</v>
      </c>
      <c r="K7" s="11">
        <f t="shared" si="3"/>
        <v>1476.3999999999996</v>
      </c>
      <c r="L7" s="11">
        <f t="shared" si="3"/>
        <v>7444.4</v>
      </c>
      <c r="M7" s="11">
        <f t="shared" si="3"/>
        <v>1677.3999999999996</v>
      </c>
      <c r="N7" s="5" t="s">
        <v>35</v>
      </c>
      <c r="O7" s="3">
        <f>O5-O6</f>
        <v>23885.799999999974</v>
      </c>
    </row>
    <row r="8" spans="1:16" ht="15" thickBot="1" x14ac:dyDescent="0.25">
      <c r="A8" s="13" t="s">
        <v>33</v>
      </c>
      <c r="B8" s="8">
        <f t="shared" ref="B8:M8" si="4">B4+B5-B6</f>
        <v>19670.100000000006</v>
      </c>
      <c r="C8" s="8">
        <f t="shared" si="4"/>
        <v>21667.500000000007</v>
      </c>
      <c r="D8" s="8">
        <f t="shared" si="4"/>
        <v>23407.900000000009</v>
      </c>
      <c r="E8" s="8">
        <f t="shared" si="4"/>
        <v>24266.30000000001</v>
      </c>
      <c r="F8" s="8">
        <f t="shared" si="4"/>
        <v>26172.700000000012</v>
      </c>
      <c r="G8" s="8">
        <f t="shared" si="4"/>
        <v>27832.100000000013</v>
      </c>
      <c r="H8" s="8">
        <f t="shared" si="4"/>
        <v>29649.500000000015</v>
      </c>
      <c r="I8" s="8">
        <f t="shared" si="4"/>
        <v>30814.900000000016</v>
      </c>
      <c r="J8" s="8">
        <f t="shared" si="4"/>
        <v>32603.300000000017</v>
      </c>
      <c r="K8" s="8">
        <f t="shared" si="4"/>
        <v>34079.700000000019</v>
      </c>
      <c r="L8" s="8">
        <f t="shared" si="4"/>
        <v>41524.10000000002</v>
      </c>
      <c r="M8" s="8">
        <f t="shared" si="4"/>
        <v>43201.500000000022</v>
      </c>
      <c r="N8" s="15" t="s">
        <v>39</v>
      </c>
      <c r="O8" s="4">
        <f>M8</f>
        <v>43201.500000000022</v>
      </c>
    </row>
    <row r="9" spans="1:16" x14ac:dyDescent="0.2">
      <c r="N9" s="35" t="s">
        <v>58</v>
      </c>
      <c r="O9">
        <f>'2022'!O9+'2023'!P48</f>
        <v>2400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454</v>
      </c>
      <c r="C14" s="2">
        <v>454</v>
      </c>
      <c r="D14" s="2">
        <v>454</v>
      </c>
      <c r="E14" s="2">
        <v>454</v>
      </c>
      <c r="F14" s="2">
        <v>454</v>
      </c>
      <c r="G14" s="2">
        <v>454</v>
      </c>
      <c r="H14" s="2">
        <v>454</v>
      </c>
      <c r="I14" s="2">
        <v>454</v>
      </c>
      <c r="J14" s="2">
        <v>454</v>
      </c>
      <c r="K14" s="2">
        <v>454</v>
      </c>
      <c r="L14" s="2">
        <v>454</v>
      </c>
      <c r="M14" s="2">
        <v>454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5448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116.6</v>
      </c>
      <c r="C16" s="74">
        <f>B16-3</f>
        <v>113.6</v>
      </c>
      <c r="D16" s="74">
        <f t="shared" ref="D16:M16" si="7">C16-3</f>
        <v>110.6</v>
      </c>
      <c r="E16" s="74">
        <f t="shared" si="7"/>
        <v>107.6</v>
      </c>
      <c r="F16" s="74">
        <f t="shared" si="7"/>
        <v>104.6</v>
      </c>
      <c r="G16" s="74">
        <f t="shared" si="7"/>
        <v>101.6</v>
      </c>
      <c r="H16" s="74">
        <f t="shared" si="7"/>
        <v>98.6</v>
      </c>
      <c r="I16" s="74">
        <f t="shared" si="7"/>
        <v>95.6</v>
      </c>
      <c r="J16" s="74">
        <f t="shared" si="7"/>
        <v>92.6</v>
      </c>
      <c r="K16" s="74">
        <f t="shared" si="7"/>
        <v>89.6</v>
      </c>
      <c r="L16" s="74">
        <f t="shared" si="7"/>
        <v>86.6</v>
      </c>
      <c r="M16" s="74">
        <f t="shared" si="7"/>
        <v>83.6</v>
      </c>
      <c r="N16" s="75" t="s">
        <v>29</v>
      </c>
      <c r="O16" s="15" t="str">
        <f t="shared" si="5"/>
        <v>Zusatzkredit PV</v>
      </c>
      <c r="P16" s="4">
        <f t="shared" si="6"/>
        <v>1201.1999999999998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9745.6</v>
      </c>
      <c r="C49" s="19">
        <f t="shared" ref="C49:M49" si="8">SUM(C13:C48)</f>
        <v>8102.6</v>
      </c>
      <c r="D49" s="19">
        <f t="shared" si="8"/>
        <v>8359.6</v>
      </c>
      <c r="E49" s="19">
        <f t="shared" si="8"/>
        <v>9241.6</v>
      </c>
      <c r="F49" s="19">
        <f t="shared" si="8"/>
        <v>8193.6</v>
      </c>
      <c r="G49" s="19">
        <f t="shared" si="8"/>
        <v>8440.6</v>
      </c>
      <c r="H49" s="19">
        <f t="shared" si="8"/>
        <v>8282.6</v>
      </c>
      <c r="I49" s="19">
        <f t="shared" si="8"/>
        <v>8934.6</v>
      </c>
      <c r="J49" s="19">
        <f t="shared" si="8"/>
        <v>8311.6</v>
      </c>
      <c r="K49" s="19">
        <f t="shared" si="8"/>
        <v>8623.6</v>
      </c>
      <c r="L49" s="19">
        <f t="shared" si="8"/>
        <v>8955.6</v>
      </c>
      <c r="M49" s="19">
        <f t="shared" si="8"/>
        <v>8422.6</v>
      </c>
      <c r="N49" s="17"/>
      <c r="O49" s="18" t="s">
        <v>34</v>
      </c>
      <c r="P49" s="20">
        <f>SUM(B49:M49)</f>
        <v>103614.20000000003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9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9"/>
        <v>8400</v>
      </c>
    </row>
    <row r="56" spans="1:16" ht="15.75" thickBot="1" x14ac:dyDescent="0.3">
      <c r="A56" s="18" t="s">
        <v>14</v>
      </c>
      <c r="B56" s="19">
        <f t="shared" ref="B56:M56" si="10">SUM(B53:B55)</f>
        <v>10100</v>
      </c>
      <c r="C56" s="19">
        <f t="shared" si="10"/>
        <v>10100</v>
      </c>
      <c r="D56" s="19">
        <f t="shared" si="10"/>
        <v>10100</v>
      </c>
      <c r="E56" s="19">
        <f t="shared" si="10"/>
        <v>10100</v>
      </c>
      <c r="F56" s="19">
        <f t="shared" si="10"/>
        <v>10100</v>
      </c>
      <c r="G56" s="20">
        <f t="shared" si="10"/>
        <v>10100</v>
      </c>
      <c r="H56" s="20">
        <f t="shared" si="10"/>
        <v>10100</v>
      </c>
      <c r="I56" s="20">
        <f t="shared" si="10"/>
        <v>10100</v>
      </c>
      <c r="J56" s="20">
        <f t="shared" si="10"/>
        <v>10100</v>
      </c>
      <c r="K56" s="20">
        <f t="shared" si="10"/>
        <v>10100</v>
      </c>
      <c r="L56" s="20">
        <f t="shared" si="10"/>
        <v>16400</v>
      </c>
      <c r="M56" s="20">
        <f t="shared" si="10"/>
        <v>10100</v>
      </c>
      <c r="N56" s="17"/>
      <c r="O56" s="18" t="s">
        <v>34</v>
      </c>
      <c r="P56" s="20">
        <f>SUM(P53:P55)</f>
        <v>127500</v>
      </c>
    </row>
  </sheetData>
  <mergeCells count="6">
    <mergeCell ref="O52:P52"/>
    <mergeCell ref="A1:O1"/>
    <mergeCell ref="N3:O3"/>
    <mergeCell ref="A51:P51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E1C3-ECF5-4FFA-8870-E83C26824136}">
  <dimension ref="A1:J229"/>
  <sheetViews>
    <sheetView workbookViewId="0">
      <selection activeCell="A62" sqref="A62:A73"/>
    </sheetView>
  </sheetViews>
  <sheetFormatPr baseColWidth="10" defaultRowHeight="14.25" x14ac:dyDescent="0.2"/>
  <cols>
    <col min="1" max="2" width="11" style="37"/>
    <col min="9" max="9" width="13.5" bestFit="1" customWidth="1"/>
    <col min="10" max="10" width="7.75" bestFit="1" customWidth="1"/>
  </cols>
  <sheetData>
    <row r="1" spans="1:10" x14ac:dyDescent="0.2">
      <c r="A1" s="37" t="s">
        <v>31</v>
      </c>
      <c r="B1" s="37" t="s">
        <v>29</v>
      </c>
      <c r="C1" t="s">
        <v>62</v>
      </c>
      <c r="D1" t="s">
        <v>63</v>
      </c>
      <c r="E1" t="s">
        <v>64</v>
      </c>
      <c r="F1" t="s">
        <v>72</v>
      </c>
      <c r="G1" t="s">
        <v>71</v>
      </c>
      <c r="H1" t="s">
        <v>73</v>
      </c>
      <c r="I1" t="s">
        <v>94</v>
      </c>
      <c r="J1" t="s">
        <v>98</v>
      </c>
    </row>
    <row r="2" spans="1:10" x14ac:dyDescent="0.2">
      <c r="A2" s="37">
        <v>2021</v>
      </c>
      <c r="B2" s="37">
        <v>1</v>
      </c>
    </row>
    <row r="3" spans="1:10" x14ac:dyDescent="0.2">
      <c r="A3" s="37">
        <v>2021</v>
      </c>
      <c r="B3" s="37">
        <v>2</v>
      </c>
    </row>
    <row r="4" spans="1:10" x14ac:dyDescent="0.2">
      <c r="A4" s="37">
        <v>2021</v>
      </c>
      <c r="B4" s="37">
        <v>3</v>
      </c>
    </row>
    <row r="5" spans="1:10" x14ac:dyDescent="0.2">
      <c r="A5" s="37">
        <v>2021</v>
      </c>
      <c r="B5" s="37">
        <v>4</v>
      </c>
    </row>
    <row r="6" spans="1:10" x14ac:dyDescent="0.2">
      <c r="A6" s="37">
        <v>2021</v>
      </c>
      <c r="B6" s="37">
        <v>5</v>
      </c>
    </row>
    <row r="7" spans="1:10" x14ac:dyDescent="0.2">
      <c r="A7" s="37">
        <v>2021</v>
      </c>
      <c r="B7" s="37">
        <v>6</v>
      </c>
    </row>
    <row r="8" spans="1:10" x14ac:dyDescent="0.2">
      <c r="A8" s="37">
        <v>2021</v>
      </c>
      <c r="B8" s="37">
        <v>7</v>
      </c>
    </row>
    <row r="9" spans="1:10" x14ac:dyDescent="0.2">
      <c r="A9" s="37">
        <v>2021</v>
      </c>
      <c r="B9" s="37">
        <v>8</v>
      </c>
    </row>
    <row r="10" spans="1:10" x14ac:dyDescent="0.2">
      <c r="A10" s="37">
        <v>2021</v>
      </c>
      <c r="B10" s="37">
        <v>9</v>
      </c>
    </row>
    <row r="11" spans="1:10" x14ac:dyDescent="0.2">
      <c r="A11" s="37">
        <v>2021</v>
      </c>
      <c r="B11" s="37">
        <v>10</v>
      </c>
    </row>
    <row r="12" spans="1:10" x14ac:dyDescent="0.2">
      <c r="A12" s="37">
        <v>2021</v>
      </c>
      <c r="B12" s="37">
        <v>11</v>
      </c>
    </row>
    <row r="13" spans="1:10" x14ac:dyDescent="0.2">
      <c r="A13" s="37">
        <v>2021</v>
      </c>
      <c r="B13" s="37">
        <v>12</v>
      </c>
    </row>
    <row r="14" spans="1:10" x14ac:dyDescent="0.2">
      <c r="A14" s="37">
        <v>2022</v>
      </c>
      <c r="B14" s="37">
        <v>1</v>
      </c>
    </row>
    <row r="15" spans="1:10" x14ac:dyDescent="0.2">
      <c r="A15" s="37">
        <v>2022</v>
      </c>
      <c r="B15" s="37">
        <v>2</v>
      </c>
    </row>
    <row r="16" spans="1:10" x14ac:dyDescent="0.2">
      <c r="A16" s="37">
        <v>2022</v>
      </c>
      <c r="B16" s="37">
        <v>3</v>
      </c>
    </row>
    <row r="17" spans="1:2" x14ac:dyDescent="0.2">
      <c r="A17" s="37">
        <v>2022</v>
      </c>
      <c r="B17" s="37">
        <v>4</v>
      </c>
    </row>
    <row r="18" spans="1:2" x14ac:dyDescent="0.2">
      <c r="A18" s="37">
        <v>2022</v>
      </c>
      <c r="B18" s="37">
        <v>5</v>
      </c>
    </row>
    <row r="19" spans="1:2" x14ac:dyDescent="0.2">
      <c r="A19" s="37">
        <v>2022</v>
      </c>
      <c r="B19" s="37">
        <v>6</v>
      </c>
    </row>
    <row r="20" spans="1:2" x14ac:dyDescent="0.2">
      <c r="A20" s="37">
        <v>2022</v>
      </c>
      <c r="B20" s="37">
        <v>7</v>
      </c>
    </row>
    <row r="21" spans="1:2" x14ac:dyDescent="0.2">
      <c r="A21" s="37">
        <v>2022</v>
      </c>
      <c r="B21" s="37">
        <v>8</v>
      </c>
    </row>
    <row r="22" spans="1:2" x14ac:dyDescent="0.2">
      <c r="A22" s="37">
        <v>2022</v>
      </c>
      <c r="B22" s="37">
        <v>9</v>
      </c>
    </row>
    <row r="23" spans="1:2" x14ac:dyDescent="0.2">
      <c r="A23" s="37">
        <v>2022</v>
      </c>
      <c r="B23" s="37">
        <v>10</v>
      </c>
    </row>
    <row r="24" spans="1:2" x14ac:dyDescent="0.2">
      <c r="A24" s="37">
        <v>2022</v>
      </c>
      <c r="B24" s="37">
        <v>11</v>
      </c>
    </row>
    <row r="25" spans="1:2" x14ac:dyDescent="0.2">
      <c r="A25" s="37">
        <v>2022</v>
      </c>
      <c r="B25" s="37">
        <v>12</v>
      </c>
    </row>
    <row r="26" spans="1:2" x14ac:dyDescent="0.2">
      <c r="A26" s="37">
        <v>2023</v>
      </c>
      <c r="B26" s="37">
        <v>1</v>
      </c>
    </row>
    <row r="27" spans="1:2" x14ac:dyDescent="0.2">
      <c r="A27" s="37">
        <v>2023</v>
      </c>
      <c r="B27" s="37">
        <v>2</v>
      </c>
    </row>
    <row r="28" spans="1:2" x14ac:dyDescent="0.2">
      <c r="A28" s="37">
        <v>2023</v>
      </c>
      <c r="B28" s="37">
        <v>3</v>
      </c>
    </row>
    <row r="29" spans="1:2" x14ac:dyDescent="0.2">
      <c r="A29" s="37">
        <v>2023</v>
      </c>
      <c r="B29" s="37">
        <v>4</v>
      </c>
    </row>
    <row r="30" spans="1:2" x14ac:dyDescent="0.2">
      <c r="A30" s="37">
        <v>2023</v>
      </c>
      <c r="B30" s="37">
        <v>5</v>
      </c>
    </row>
    <row r="31" spans="1:2" x14ac:dyDescent="0.2">
      <c r="A31" s="37">
        <v>2023</v>
      </c>
      <c r="B31" s="37">
        <v>6</v>
      </c>
    </row>
    <row r="32" spans="1:2" x14ac:dyDescent="0.2">
      <c r="A32" s="37">
        <v>2023</v>
      </c>
      <c r="B32" s="37">
        <v>7</v>
      </c>
    </row>
    <row r="33" spans="1:2" x14ac:dyDescent="0.2">
      <c r="A33" s="37">
        <v>2023</v>
      </c>
      <c r="B33" s="37">
        <v>8</v>
      </c>
    </row>
    <row r="34" spans="1:2" x14ac:dyDescent="0.2">
      <c r="A34" s="37">
        <v>2023</v>
      </c>
      <c r="B34" s="37">
        <v>9</v>
      </c>
    </row>
    <row r="35" spans="1:2" x14ac:dyDescent="0.2">
      <c r="A35" s="37">
        <v>2023</v>
      </c>
      <c r="B35" s="37">
        <v>10</v>
      </c>
    </row>
    <row r="36" spans="1:2" x14ac:dyDescent="0.2">
      <c r="A36" s="37">
        <v>2023</v>
      </c>
      <c r="B36" s="37">
        <v>11</v>
      </c>
    </row>
    <row r="37" spans="1:2" x14ac:dyDescent="0.2">
      <c r="A37" s="37">
        <v>2023</v>
      </c>
      <c r="B37" s="37">
        <v>12</v>
      </c>
    </row>
    <row r="38" spans="1:2" x14ac:dyDescent="0.2">
      <c r="A38" s="37">
        <v>2024</v>
      </c>
      <c r="B38" s="37">
        <v>1</v>
      </c>
    </row>
    <row r="39" spans="1:2" x14ac:dyDescent="0.2">
      <c r="A39" s="37">
        <v>2024</v>
      </c>
      <c r="B39" s="37">
        <v>2</v>
      </c>
    </row>
    <row r="40" spans="1:2" x14ac:dyDescent="0.2">
      <c r="A40" s="37">
        <v>2024</v>
      </c>
      <c r="B40" s="37">
        <v>3</v>
      </c>
    </row>
    <row r="41" spans="1:2" x14ac:dyDescent="0.2">
      <c r="A41" s="37">
        <v>2024</v>
      </c>
      <c r="B41" s="37">
        <v>4</v>
      </c>
    </row>
    <row r="42" spans="1:2" x14ac:dyDescent="0.2">
      <c r="A42" s="37">
        <v>2024</v>
      </c>
      <c r="B42" s="37">
        <v>5</v>
      </c>
    </row>
    <row r="43" spans="1:2" x14ac:dyDescent="0.2">
      <c r="A43" s="37">
        <v>2024</v>
      </c>
      <c r="B43" s="37">
        <v>6</v>
      </c>
    </row>
    <row r="44" spans="1:2" x14ac:dyDescent="0.2">
      <c r="A44" s="37">
        <v>2024</v>
      </c>
      <c r="B44" s="37">
        <v>7</v>
      </c>
    </row>
    <row r="45" spans="1:2" x14ac:dyDescent="0.2">
      <c r="A45" s="37">
        <v>2024</v>
      </c>
      <c r="B45" s="37">
        <v>8</v>
      </c>
    </row>
    <row r="46" spans="1:2" x14ac:dyDescent="0.2">
      <c r="A46" s="37">
        <v>2024</v>
      </c>
      <c r="B46" s="37">
        <v>9</v>
      </c>
    </row>
    <row r="47" spans="1:2" x14ac:dyDescent="0.2">
      <c r="A47" s="37">
        <v>2024</v>
      </c>
      <c r="B47" s="37">
        <v>10</v>
      </c>
    </row>
    <row r="48" spans="1:2" x14ac:dyDescent="0.2">
      <c r="A48" s="37">
        <v>2024</v>
      </c>
      <c r="B48" s="37">
        <v>11</v>
      </c>
    </row>
    <row r="49" spans="1:2" x14ac:dyDescent="0.2">
      <c r="A49" s="37">
        <v>2024</v>
      </c>
      <c r="B49" s="37">
        <v>12</v>
      </c>
    </row>
    <row r="50" spans="1:2" x14ac:dyDescent="0.2">
      <c r="A50" s="37">
        <v>2025</v>
      </c>
      <c r="B50" s="37">
        <v>1</v>
      </c>
    </row>
    <row r="51" spans="1:2" x14ac:dyDescent="0.2">
      <c r="A51" s="37">
        <v>2025</v>
      </c>
      <c r="B51" s="37">
        <v>2</v>
      </c>
    </row>
    <row r="52" spans="1:2" x14ac:dyDescent="0.2">
      <c r="A52" s="37">
        <v>2025</v>
      </c>
      <c r="B52" s="37">
        <v>3</v>
      </c>
    </row>
    <row r="53" spans="1:2" x14ac:dyDescent="0.2">
      <c r="A53" s="37">
        <v>2025</v>
      </c>
      <c r="B53" s="37">
        <v>4</v>
      </c>
    </row>
    <row r="54" spans="1:2" x14ac:dyDescent="0.2">
      <c r="A54" s="37">
        <v>2025</v>
      </c>
      <c r="B54" s="37">
        <v>5</v>
      </c>
    </row>
    <row r="55" spans="1:2" x14ac:dyDescent="0.2">
      <c r="A55" s="37">
        <v>2025</v>
      </c>
      <c r="B55" s="37">
        <v>6</v>
      </c>
    </row>
    <row r="56" spans="1:2" x14ac:dyDescent="0.2">
      <c r="A56" s="37">
        <v>2025</v>
      </c>
      <c r="B56" s="37">
        <v>7</v>
      </c>
    </row>
    <row r="57" spans="1:2" x14ac:dyDescent="0.2">
      <c r="A57" s="37">
        <v>2025</v>
      </c>
      <c r="B57" s="37">
        <v>8</v>
      </c>
    </row>
    <row r="58" spans="1:2" x14ac:dyDescent="0.2">
      <c r="A58" s="37">
        <v>2025</v>
      </c>
      <c r="B58" s="37">
        <v>9</v>
      </c>
    </row>
    <row r="59" spans="1:2" x14ac:dyDescent="0.2">
      <c r="A59" s="37">
        <v>2025</v>
      </c>
      <c r="B59" s="37">
        <v>10</v>
      </c>
    </row>
    <row r="60" spans="1:2" x14ac:dyDescent="0.2">
      <c r="A60" s="37">
        <v>2025</v>
      </c>
      <c r="B60" s="37">
        <v>11</v>
      </c>
    </row>
    <row r="61" spans="1:2" x14ac:dyDescent="0.2">
      <c r="A61" s="37">
        <v>2025</v>
      </c>
      <c r="B61" s="37">
        <v>12</v>
      </c>
    </row>
    <row r="62" spans="1:2" x14ac:dyDescent="0.2">
      <c r="A62" s="37">
        <v>2026</v>
      </c>
      <c r="B62" s="37">
        <v>1</v>
      </c>
    </row>
    <row r="63" spans="1:2" x14ac:dyDescent="0.2">
      <c r="A63" s="37">
        <v>2026</v>
      </c>
      <c r="B63" s="37">
        <v>2</v>
      </c>
    </row>
    <row r="64" spans="1:2" x14ac:dyDescent="0.2">
      <c r="A64" s="37">
        <v>2026</v>
      </c>
      <c r="B64" s="37">
        <v>3</v>
      </c>
    </row>
    <row r="65" spans="1:2" x14ac:dyDescent="0.2">
      <c r="A65" s="37">
        <v>2026</v>
      </c>
      <c r="B65" s="37">
        <v>4</v>
      </c>
    </row>
    <row r="66" spans="1:2" x14ac:dyDescent="0.2">
      <c r="A66" s="37">
        <v>2026</v>
      </c>
      <c r="B66" s="37">
        <v>5</v>
      </c>
    </row>
    <row r="67" spans="1:2" x14ac:dyDescent="0.2">
      <c r="A67" s="37">
        <v>2026</v>
      </c>
      <c r="B67" s="37">
        <v>6</v>
      </c>
    </row>
    <row r="68" spans="1:2" x14ac:dyDescent="0.2">
      <c r="A68" s="37">
        <v>2026</v>
      </c>
      <c r="B68" s="37">
        <v>7</v>
      </c>
    </row>
    <row r="69" spans="1:2" x14ac:dyDescent="0.2">
      <c r="A69" s="37">
        <v>2026</v>
      </c>
      <c r="B69" s="37">
        <v>8</v>
      </c>
    </row>
    <row r="70" spans="1:2" x14ac:dyDescent="0.2">
      <c r="A70" s="37">
        <v>2026</v>
      </c>
      <c r="B70" s="37">
        <v>9</v>
      </c>
    </row>
    <row r="71" spans="1:2" x14ac:dyDescent="0.2">
      <c r="A71" s="37">
        <v>2026</v>
      </c>
      <c r="B71" s="37">
        <v>10</v>
      </c>
    </row>
    <row r="72" spans="1:2" x14ac:dyDescent="0.2">
      <c r="A72" s="37">
        <v>2026</v>
      </c>
      <c r="B72" s="37">
        <v>11</v>
      </c>
    </row>
    <row r="73" spans="1:2" x14ac:dyDescent="0.2">
      <c r="A73" s="37">
        <v>2026</v>
      </c>
      <c r="B73" s="37">
        <v>12</v>
      </c>
    </row>
    <row r="74" spans="1:2" x14ac:dyDescent="0.2">
      <c r="A74" s="37">
        <v>2021</v>
      </c>
      <c r="B74" s="37">
        <v>1</v>
      </c>
    </row>
    <row r="75" spans="1:2" x14ac:dyDescent="0.2">
      <c r="A75" s="37">
        <v>2021</v>
      </c>
      <c r="B75" s="37">
        <v>2</v>
      </c>
    </row>
    <row r="76" spans="1:2" x14ac:dyDescent="0.2">
      <c r="A76" s="37">
        <v>2021</v>
      </c>
      <c r="B76" s="37">
        <v>3</v>
      </c>
    </row>
    <row r="77" spans="1:2" x14ac:dyDescent="0.2">
      <c r="A77" s="37">
        <v>2021</v>
      </c>
      <c r="B77" s="37">
        <v>4</v>
      </c>
    </row>
    <row r="78" spans="1:2" x14ac:dyDescent="0.2">
      <c r="A78" s="37">
        <v>2021</v>
      </c>
      <c r="B78" s="37">
        <v>5</v>
      </c>
    </row>
    <row r="79" spans="1:2" x14ac:dyDescent="0.2">
      <c r="A79" s="37">
        <v>2021</v>
      </c>
      <c r="B79" s="37">
        <v>6</v>
      </c>
    </row>
    <row r="80" spans="1:2" x14ac:dyDescent="0.2">
      <c r="A80" s="37">
        <v>2021</v>
      </c>
      <c r="B80" s="37">
        <v>7</v>
      </c>
    </row>
    <row r="81" spans="1:2" x14ac:dyDescent="0.2">
      <c r="A81" s="37">
        <v>2021</v>
      </c>
      <c r="B81" s="37">
        <v>8</v>
      </c>
    </row>
    <row r="82" spans="1:2" x14ac:dyDescent="0.2">
      <c r="A82" s="37">
        <v>2021</v>
      </c>
      <c r="B82" s="37">
        <v>9</v>
      </c>
    </row>
    <row r="83" spans="1:2" x14ac:dyDescent="0.2">
      <c r="A83" s="37">
        <v>2021</v>
      </c>
      <c r="B83" s="37">
        <v>10</v>
      </c>
    </row>
    <row r="84" spans="1:2" x14ac:dyDescent="0.2">
      <c r="A84" s="37">
        <v>2021</v>
      </c>
      <c r="B84" s="37">
        <v>11</v>
      </c>
    </row>
    <row r="85" spans="1:2" x14ac:dyDescent="0.2">
      <c r="A85" s="37">
        <v>2021</v>
      </c>
      <c r="B85" s="37">
        <v>12</v>
      </c>
    </row>
    <row r="86" spans="1:2" x14ac:dyDescent="0.2">
      <c r="A86" s="37">
        <v>2021</v>
      </c>
      <c r="B86" s="37">
        <v>1</v>
      </c>
    </row>
    <row r="87" spans="1:2" x14ac:dyDescent="0.2">
      <c r="A87" s="37">
        <v>2021</v>
      </c>
      <c r="B87" s="37">
        <v>2</v>
      </c>
    </row>
    <row r="88" spans="1:2" x14ac:dyDescent="0.2">
      <c r="A88" s="37">
        <v>2021</v>
      </c>
      <c r="B88" s="37">
        <v>3</v>
      </c>
    </row>
    <row r="89" spans="1:2" x14ac:dyDescent="0.2">
      <c r="A89" s="37">
        <v>2021</v>
      </c>
      <c r="B89" s="37">
        <v>4</v>
      </c>
    </row>
    <row r="90" spans="1:2" x14ac:dyDescent="0.2">
      <c r="A90" s="37">
        <v>2021</v>
      </c>
      <c r="B90" s="37">
        <v>5</v>
      </c>
    </row>
    <row r="91" spans="1:2" x14ac:dyDescent="0.2">
      <c r="A91" s="37">
        <v>2021</v>
      </c>
      <c r="B91" s="37">
        <v>6</v>
      </c>
    </row>
    <row r="92" spans="1:2" x14ac:dyDescent="0.2">
      <c r="A92" s="37">
        <v>2021</v>
      </c>
      <c r="B92" s="37">
        <v>7</v>
      </c>
    </row>
    <row r="93" spans="1:2" x14ac:dyDescent="0.2">
      <c r="A93" s="37">
        <v>2021</v>
      </c>
      <c r="B93" s="37">
        <v>8</v>
      </c>
    </row>
    <row r="94" spans="1:2" x14ac:dyDescent="0.2">
      <c r="A94" s="37">
        <v>2021</v>
      </c>
      <c r="B94" s="37">
        <v>9</v>
      </c>
    </row>
    <row r="95" spans="1:2" x14ac:dyDescent="0.2">
      <c r="A95" s="37">
        <v>2021</v>
      </c>
      <c r="B95" s="37">
        <v>10</v>
      </c>
    </row>
    <row r="96" spans="1:2" x14ac:dyDescent="0.2">
      <c r="A96" s="37">
        <v>2021</v>
      </c>
      <c r="B96" s="37">
        <v>11</v>
      </c>
    </row>
    <row r="97" spans="1:2" x14ac:dyDescent="0.2">
      <c r="A97" s="37">
        <v>2021</v>
      </c>
      <c r="B97" s="37">
        <v>12</v>
      </c>
    </row>
    <row r="98" spans="1:2" x14ac:dyDescent="0.2">
      <c r="A98" s="37">
        <v>2021</v>
      </c>
      <c r="B98" s="37">
        <v>1</v>
      </c>
    </row>
    <row r="99" spans="1:2" x14ac:dyDescent="0.2">
      <c r="A99" s="37">
        <v>2021</v>
      </c>
      <c r="B99" s="37">
        <v>2</v>
      </c>
    </row>
    <row r="100" spans="1:2" x14ac:dyDescent="0.2">
      <c r="A100" s="37">
        <v>2021</v>
      </c>
      <c r="B100" s="37">
        <v>3</v>
      </c>
    </row>
    <row r="101" spans="1:2" x14ac:dyDescent="0.2">
      <c r="A101" s="37">
        <v>2021</v>
      </c>
      <c r="B101" s="37">
        <v>4</v>
      </c>
    </row>
    <row r="102" spans="1:2" x14ac:dyDescent="0.2">
      <c r="A102" s="37">
        <v>2021</v>
      </c>
      <c r="B102" s="37">
        <v>5</v>
      </c>
    </row>
    <row r="103" spans="1:2" x14ac:dyDescent="0.2">
      <c r="A103" s="37">
        <v>2021</v>
      </c>
      <c r="B103" s="37">
        <v>6</v>
      </c>
    </row>
    <row r="104" spans="1:2" x14ac:dyDescent="0.2">
      <c r="A104" s="37">
        <v>2021</v>
      </c>
      <c r="B104" s="37">
        <v>7</v>
      </c>
    </row>
    <row r="105" spans="1:2" x14ac:dyDescent="0.2">
      <c r="A105" s="37">
        <v>2021</v>
      </c>
      <c r="B105" s="37">
        <v>8</v>
      </c>
    </row>
    <row r="106" spans="1:2" x14ac:dyDescent="0.2">
      <c r="A106" s="37">
        <v>2021</v>
      </c>
      <c r="B106" s="37">
        <v>9</v>
      </c>
    </row>
    <row r="107" spans="1:2" x14ac:dyDescent="0.2">
      <c r="A107" s="37">
        <v>2021</v>
      </c>
      <c r="B107" s="37">
        <v>10</v>
      </c>
    </row>
    <row r="108" spans="1:2" x14ac:dyDescent="0.2">
      <c r="A108" s="37">
        <v>2021</v>
      </c>
      <c r="B108" s="37">
        <v>11</v>
      </c>
    </row>
    <row r="109" spans="1:2" x14ac:dyDescent="0.2">
      <c r="A109" s="37">
        <v>2021</v>
      </c>
      <c r="B109" s="37">
        <v>12</v>
      </c>
    </row>
    <row r="110" spans="1:2" x14ac:dyDescent="0.2">
      <c r="A110" s="37">
        <v>2021</v>
      </c>
      <c r="B110" s="37">
        <v>1</v>
      </c>
    </row>
    <row r="111" spans="1:2" x14ac:dyDescent="0.2">
      <c r="A111" s="37">
        <v>2021</v>
      </c>
      <c r="B111" s="37">
        <v>2</v>
      </c>
    </row>
    <row r="112" spans="1:2" x14ac:dyDescent="0.2">
      <c r="A112" s="37">
        <v>2021</v>
      </c>
      <c r="B112" s="37">
        <v>3</v>
      </c>
    </row>
    <row r="113" spans="1:2" x14ac:dyDescent="0.2">
      <c r="A113" s="37">
        <v>2021</v>
      </c>
      <c r="B113" s="37">
        <v>4</v>
      </c>
    </row>
    <row r="114" spans="1:2" x14ac:dyDescent="0.2">
      <c r="A114" s="37">
        <v>2021</v>
      </c>
      <c r="B114" s="37">
        <v>5</v>
      </c>
    </row>
    <row r="115" spans="1:2" x14ac:dyDescent="0.2">
      <c r="A115" s="37">
        <v>2021</v>
      </c>
      <c r="B115" s="37">
        <v>6</v>
      </c>
    </row>
    <row r="116" spans="1:2" x14ac:dyDescent="0.2">
      <c r="A116" s="37">
        <v>2021</v>
      </c>
      <c r="B116" s="37">
        <v>7</v>
      </c>
    </row>
    <row r="117" spans="1:2" x14ac:dyDescent="0.2">
      <c r="A117" s="37">
        <v>2021</v>
      </c>
      <c r="B117" s="37">
        <v>8</v>
      </c>
    </row>
    <row r="118" spans="1:2" x14ac:dyDescent="0.2">
      <c r="A118" s="37">
        <v>2021</v>
      </c>
      <c r="B118" s="37">
        <v>9</v>
      </c>
    </row>
    <row r="119" spans="1:2" x14ac:dyDescent="0.2">
      <c r="A119" s="37">
        <v>2021</v>
      </c>
      <c r="B119" s="37">
        <v>10</v>
      </c>
    </row>
    <row r="120" spans="1:2" x14ac:dyDescent="0.2">
      <c r="A120" s="37">
        <v>2021</v>
      </c>
      <c r="B120" s="37">
        <v>11</v>
      </c>
    </row>
    <row r="121" spans="1:2" x14ac:dyDescent="0.2">
      <c r="A121" s="37">
        <v>2021</v>
      </c>
      <c r="B121" s="37">
        <v>12</v>
      </c>
    </row>
    <row r="122" spans="1:2" x14ac:dyDescent="0.2">
      <c r="A122" s="37">
        <v>2021</v>
      </c>
      <c r="B122" s="37">
        <v>1</v>
      </c>
    </row>
    <row r="123" spans="1:2" x14ac:dyDescent="0.2">
      <c r="A123" s="37">
        <v>2021</v>
      </c>
      <c r="B123" s="37">
        <v>2</v>
      </c>
    </row>
    <row r="124" spans="1:2" x14ac:dyDescent="0.2">
      <c r="A124" s="37">
        <v>2021</v>
      </c>
      <c r="B124" s="37">
        <v>3</v>
      </c>
    </row>
    <row r="125" spans="1:2" x14ac:dyDescent="0.2">
      <c r="A125" s="37">
        <v>2021</v>
      </c>
      <c r="B125" s="37">
        <v>4</v>
      </c>
    </row>
    <row r="126" spans="1:2" x14ac:dyDescent="0.2">
      <c r="A126" s="37">
        <v>2021</v>
      </c>
      <c r="B126" s="37">
        <v>5</v>
      </c>
    </row>
    <row r="127" spans="1:2" x14ac:dyDescent="0.2">
      <c r="A127" s="37">
        <v>2021</v>
      </c>
      <c r="B127" s="37">
        <v>6</v>
      </c>
    </row>
    <row r="128" spans="1:2" x14ac:dyDescent="0.2">
      <c r="A128" s="37">
        <v>2021</v>
      </c>
      <c r="B128" s="37">
        <v>7</v>
      </c>
    </row>
    <row r="129" spans="1:2" x14ac:dyDescent="0.2">
      <c r="A129" s="37">
        <v>2021</v>
      </c>
      <c r="B129" s="37">
        <v>8</v>
      </c>
    </row>
    <row r="130" spans="1:2" x14ac:dyDescent="0.2">
      <c r="A130" s="37">
        <v>2021</v>
      </c>
      <c r="B130" s="37">
        <v>9</v>
      </c>
    </row>
    <row r="131" spans="1:2" x14ac:dyDescent="0.2">
      <c r="A131" s="37">
        <v>2021</v>
      </c>
      <c r="B131" s="37">
        <v>10</v>
      </c>
    </row>
    <row r="132" spans="1:2" x14ac:dyDescent="0.2">
      <c r="A132" s="37">
        <v>2021</v>
      </c>
      <c r="B132" s="37">
        <v>11</v>
      </c>
    </row>
    <row r="133" spans="1:2" x14ac:dyDescent="0.2">
      <c r="A133" s="37">
        <v>2021</v>
      </c>
      <c r="B133" s="37">
        <v>12</v>
      </c>
    </row>
    <row r="134" spans="1:2" x14ac:dyDescent="0.2">
      <c r="A134" s="37">
        <v>2021</v>
      </c>
      <c r="B134" s="37">
        <v>1</v>
      </c>
    </row>
    <row r="135" spans="1:2" x14ac:dyDescent="0.2">
      <c r="A135" s="37">
        <v>2021</v>
      </c>
      <c r="B135" s="37">
        <v>2</v>
      </c>
    </row>
    <row r="136" spans="1:2" x14ac:dyDescent="0.2">
      <c r="A136" s="37">
        <v>2021</v>
      </c>
      <c r="B136" s="37">
        <v>3</v>
      </c>
    </row>
    <row r="137" spans="1:2" x14ac:dyDescent="0.2">
      <c r="A137" s="37">
        <v>2021</v>
      </c>
      <c r="B137" s="37">
        <v>4</v>
      </c>
    </row>
    <row r="138" spans="1:2" x14ac:dyDescent="0.2">
      <c r="A138" s="37">
        <v>2021</v>
      </c>
      <c r="B138" s="37">
        <v>5</v>
      </c>
    </row>
    <row r="139" spans="1:2" x14ac:dyDescent="0.2">
      <c r="A139" s="37">
        <v>2021</v>
      </c>
      <c r="B139" s="37">
        <v>6</v>
      </c>
    </row>
    <row r="140" spans="1:2" x14ac:dyDescent="0.2">
      <c r="A140" s="37">
        <v>2021</v>
      </c>
      <c r="B140" s="37">
        <v>7</v>
      </c>
    </row>
    <row r="141" spans="1:2" x14ac:dyDescent="0.2">
      <c r="A141" s="37">
        <v>2021</v>
      </c>
      <c r="B141" s="37">
        <v>8</v>
      </c>
    </row>
    <row r="142" spans="1:2" x14ac:dyDescent="0.2">
      <c r="A142" s="37">
        <v>2021</v>
      </c>
      <c r="B142" s="37">
        <v>9</v>
      </c>
    </row>
    <row r="143" spans="1:2" x14ac:dyDescent="0.2">
      <c r="A143" s="37">
        <v>2021</v>
      </c>
      <c r="B143" s="37">
        <v>10</v>
      </c>
    </row>
    <row r="144" spans="1:2" x14ac:dyDescent="0.2">
      <c r="A144" s="37">
        <v>2021</v>
      </c>
      <c r="B144" s="37">
        <v>11</v>
      </c>
    </row>
    <row r="145" spans="1:2" x14ac:dyDescent="0.2">
      <c r="A145" s="37">
        <v>2021</v>
      </c>
      <c r="B145" s="37">
        <v>12</v>
      </c>
    </row>
    <row r="146" spans="1:2" x14ac:dyDescent="0.2">
      <c r="A146" s="37">
        <v>2021</v>
      </c>
      <c r="B146" s="37">
        <v>1</v>
      </c>
    </row>
    <row r="147" spans="1:2" x14ac:dyDescent="0.2">
      <c r="A147" s="37">
        <v>2021</v>
      </c>
      <c r="B147" s="37">
        <v>2</v>
      </c>
    </row>
    <row r="148" spans="1:2" x14ac:dyDescent="0.2">
      <c r="A148" s="37">
        <v>2021</v>
      </c>
      <c r="B148" s="37">
        <v>3</v>
      </c>
    </row>
    <row r="149" spans="1:2" x14ac:dyDescent="0.2">
      <c r="A149" s="37">
        <v>2021</v>
      </c>
      <c r="B149" s="37">
        <v>4</v>
      </c>
    </row>
    <row r="150" spans="1:2" x14ac:dyDescent="0.2">
      <c r="A150" s="37">
        <v>2021</v>
      </c>
      <c r="B150" s="37">
        <v>5</v>
      </c>
    </row>
    <row r="151" spans="1:2" x14ac:dyDescent="0.2">
      <c r="A151" s="37">
        <v>2021</v>
      </c>
      <c r="B151" s="37">
        <v>6</v>
      </c>
    </row>
    <row r="152" spans="1:2" x14ac:dyDescent="0.2">
      <c r="A152" s="37">
        <v>2021</v>
      </c>
      <c r="B152" s="37">
        <v>7</v>
      </c>
    </row>
    <row r="153" spans="1:2" x14ac:dyDescent="0.2">
      <c r="A153" s="37">
        <v>2021</v>
      </c>
      <c r="B153" s="37">
        <v>8</v>
      </c>
    </row>
    <row r="154" spans="1:2" x14ac:dyDescent="0.2">
      <c r="A154" s="37">
        <v>2021</v>
      </c>
      <c r="B154" s="37">
        <v>9</v>
      </c>
    </row>
    <row r="155" spans="1:2" x14ac:dyDescent="0.2">
      <c r="A155" s="37">
        <v>2021</v>
      </c>
      <c r="B155" s="37">
        <v>10</v>
      </c>
    </row>
    <row r="156" spans="1:2" x14ac:dyDescent="0.2">
      <c r="A156" s="37">
        <v>2021</v>
      </c>
      <c r="B156" s="37">
        <v>11</v>
      </c>
    </row>
    <row r="157" spans="1:2" x14ac:dyDescent="0.2">
      <c r="A157" s="37">
        <v>2021</v>
      </c>
      <c r="B157" s="37">
        <v>12</v>
      </c>
    </row>
    <row r="158" spans="1:2" x14ac:dyDescent="0.2">
      <c r="A158" s="37">
        <v>2021</v>
      </c>
      <c r="B158" s="37">
        <v>1</v>
      </c>
    </row>
    <row r="159" spans="1:2" x14ac:dyDescent="0.2">
      <c r="A159" s="37">
        <v>2021</v>
      </c>
      <c r="B159" s="37">
        <v>2</v>
      </c>
    </row>
    <row r="160" spans="1:2" x14ac:dyDescent="0.2">
      <c r="A160" s="37">
        <v>2021</v>
      </c>
      <c r="B160" s="37">
        <v>3</v>
      </c>
    </row>
    <row r="161" spans="1:2" x14ac:dyDescent="0.2">
      <c r="A161" s="37">
        <v>2021</v>
      </c>
      <c r="B161" s="37">
        <v>4</v>
      </c>
    </row>
    <row r="162" spans="1:2" x14ac:dyDescent="0.2">
      <c r="A162" s="37">
        <v>2021</v>
      </c>
      <c r="B162" s="37">
        <v>5</v>
      </c>
    </row>
    <row r="163" spans="1:2" x14ac:dyDescent="0.2">
      <c r="A163" s="37">
        <v>2021</v>
      </c>
      <c r="B163" s="37">
        <v>6</v>
      </c>
    </row>
    <row r="164" spans="1:2" x14ac:dyDescent="0.2">
      <c r="A164" s="37">
        <v>2021</v>
      </c>
      <c r="B164" s="37">
        <v>7</v>
      </c>
    </row>
    <row r="165" spans="1:2" x14ac:dyDescent="0.2">
      <c r="A165" s="37">
        <v>2021</v>
      </c>
      <c r="B165" s="37">
        <v>8</v>
      </c>
    </row>
    <row r="166" spans="1:2" x14ac:dyDescent="0.2">
      <c r="A166" s="37">
        <v>2021</v>
      </c>
      <c r="B166" s="37">
        <v>9</v>
      </c>
    </row>
    <row r="167" spans="1:2" x14ac:dyDescent="0.2">
      <c r="A167" s="37">
        <v>2021</v>
      </c>
      <c r="B167" s="37">
        <v>10</v>
      </c>
    </row>
    <row r="168" spans="1:2" x14ac:dyDescent="0.2">
      <c r="A168" s="37">
        <v>2021</v>
      </c>
      <c r="B168" s="37">
        <v>11</v>
      </c>
    </row>
    <row r="169" spans="1:2" x14ac:dyDescent="0.2">
      <c r="A169" s="37">
        <v>2021</v>
      </c>
      <c r="B169" s="37">
        <v>12</v>
      </c>
    </row>
    <row r="170" spans="1:2" x14ac:dyDescent="0.2">
      <c r="A170" s="37">
        <v>2021</v>
      </c>
      <c r="B170" s="37">
        <v>1</v>
      </c>
    </row>
    <row r="171" spans="1:2" x14ac:dyDescent="0.2">
      <c r="A171" s="37">
        <v>2021</v>
      </c>
      <c r="B171" s="37">
        <v>2</v>
      </c>
    </row>
    <row r="172" spans="1:2" x14ac:dyDescent="0.2">
      <c r="A172" s="37">
        <v>2021</v>
      </c>
      <c r="B172" s="37">
        <v>3</v>
      </c>
    </row>
    <row r="173" spans="1:2" x14ac:dyDescent="0.2">
      <c r="A173" s="37">
        <v>2021</v>
      </c>
      <c r="B173" s="37">
        <v>4</v>
      </c>
    </row>
    <row r="174" spans="1:2" x14ac:dyDescent="0.2">
      <c r="A174" s="37">
        <v>2021</v>
      </c>
      <c r="B174" s="37">
        <v>5</v>
      </c>
    </row>
    <row r="175" spans="1:2" x14ac:dyDescent="0.2">
      <c r="A175" s="37">
        <v>2021</v>
      </c>
      <c r="B175" s="37">
        <v>6</v>
      </c>
    </row>
    <row r="176" spans="1:2" x14ac:dyDescent="0.2">
      <c r="A176" s="37">
        <v>2021</v>
      </c>
      <c r="B176" s="37">
        <v>7</v>
      </c>
    </row>
    <row r="177" spans="1:2" x14ac:dyDescent="0.2">
      <c r="A177" s="37">
        <v>2021</v>
      </c>
      <c r="B177" s="37">
        <v>8</v>
      </c>
    </row>
    <row r="178" spans="1:2" x14ac:dyDescent="0.2">
      <c r="A178" s="37">
        <v>2021</v>
      </c>
      <c r="B178" s="37">
        <v>9</v>
      </c>
    </row>
    <row r="179" spans="1:2" x14ac:dyDescent="0.2">
      <c r="A179" s="37">
        <v>2021</v>
      </c>
      <c r="B179" s="37">
        <v>10</v>
      </c>
    </row>
    <row r="180" spans="1:2" x14ac:dyDescent="0.2">
      <c r="A180" s="37">
        <v>2021</v>
      </c>
      <c r="B180" s="37">
        <v>11</v>
      </c>
    </row>
    <row r="181" spans="1:2" x14ac:dyDescent="0.2">
      <c r="A181" s="37">
        <v>2021</v>
      </c>
      <c r="B181" s="37">
        <v>12</v>
      </c>
    </row>
    <row r="182" spans="1:2" x14ac:dyDescent="0.2">
      <c r="A182" s="37">
        <v>2021</v>
      </c>
      <c r="B182" s="37">
        <v>1</v>
      </c>
    </row>
    <row r="183" spans="1:2" x14ac:dyDescent="0.2">
      <c r="A183" s="37">
        <v>2021</v>
      </c>
      <c r="B183" s="37">
        <v>2</v>
      </c>
    </row>
    <row r="184" spans="1:2" x14ac:dyDescent="0.2">
      <c r="A184" s="37">
        <v>2021</v>
      </c>
      <c r="B184" s="37">
        <v>3</v>
      </c>
    </row>
    <row r="185" spans="1:2" x14ac:dyDescent="0.2">
      <c r="A185" s="37">
        <v>2021</v>
      </c>
      <c r="B185" s="37">
        <v>4</v>
      </c>
    </row>
    <row r="186" spans="1:2" x14ac:dyDescent="0.2">
      <c r="A186" s="37">
        <v>2021</v>
      </c>
      <c r="B186" s="37">
        <v>5</v>
      </c>
    </row>
    <row r="187" spans="1:2" x14ac:dyDescent="0.2">
      <c r="A187" s="37">
        <v>2021</v>
      </c>
      <c r="B187" s="37">
        <v>6</v>
      </c>
    </row>
    <row r="188" spans="1:2" x14ac:dyDescent="0.2">
      <c r="A188" s="37">
        <v>2021</v>
      </c>
      <c r="B188" s="37">
        <v>7</v>
      </c>
    </row>
    <row r="189" spans="1:2" x14ac:dyDescent="0.2">
      <c r="A189" s="37">
        <v>2021</v>
      </c>
      <c r="B189" s="37">
        <v>8</v>
      </c>
    </row>
    <row r="190" spans="1:2" x14ac:dyDescent="0.2">
      <c r="A190" s="37">
        <v>2021</v>
      </c>
      <c r="B190" s="37">
        <v>9</v>
      </c>
    </row>
    <row r="191" spans="1:2" x14ac:dyDescent="0.2">
      <c r="A191" s="37">
        <v>2021</v>
      </c>
      <c r="B191" s="37">
        <v>10</v>
      </c>
    </row>
    <row r="192" spans="1:2" x14ac:dyDescent="0.2">
      <c r="A192" s="37">
        <v>2021</v>
      </c>
      <c r="B192" s="37">
        <v>11</v>
      </c>
    </row>
    <row r="193" spans="1:2" x14ac:dyDescent="0.2">
      <c r="A193" s="37">
        <v>2021</v>
      </c>
      <c r="B193" s="37">
        <v>12</v>
      </c>
    </row>
    <row r="194" spans="1:2" x14ac:dyDescent="0.2">
      <c r="A194" s="37">
        <v>2021</v>
      </c>
      <c r="B194" s="37">
        <v>1</v>
      </c>
    </row>
    <row r="195" spans="1:2" x14ac:dyDescent="0.2">
      <c r="A195" s="37">
        <v>2021</v>
      </c>
      <c r="B195" s="37">
        <v>2</v>
      </c>
    </row>
    <row r="196" spans="1:2" x14ac:dyDescent="0.2">
      <c r="A196" s="37">
        <v>2021</v>
      </c>
      <c r="B196" s="37">
        <v>3</v>
      </c>
    </row>
    <row r="197" spans="1:2" x14ac:dyDescent="0.2">
      <c r="A197" s="37">
        <v>2021</v>
      </c>
      <c r="B197" s="37">
        <v>4</v>
      </c>
    </row>
    <row r="198" spans="1:2" x14ac:dyDescent="0.2">
      <c r="A198" s="37">
        <v>2021</v>
      </c>
      <c r="B198" s="37">
        <v>5</v>
      </c>
    </row>
    <row r="199" spans="1:2" x14ac:dyDescent="0.2">
      <c r="A199" s="37">
        <v>2021</v>
      </c>
      <c r="B199" s="37">
        <v>6</v>
      </c>
    </row>
    <row r="200" spans="1:2" x14ac:dyDescent="0.2">
      <c r="A200" s="37">
        <v>2021</v>
      </c>
      <c r="B200" s="37">
        <v>7</v>
      </c>
    </row>
    <row r="201" spans="1:2" x14ac:dyDescent="0.2">
      <c r="A201" s="37">
        <v>2021</v>
      </c>
      <c r="B201" s="37">
        <v>8</v>
      </c>
    </row>
    <row r="202" spans="1:2" x14ac:dyDescent="0.2">
      <c r="A202" s="37">
        <v>2021</v>
      </c>
      <c r="B202" s="37">
        <v>9</v>
      </c>
    </row>
    <row r="203" spans="1:2" x14ac:dyDescent="0.2">
      <c r="A203" s="37">
        <v>2021</v>
      </c>
      <c r="B203" s="37">
        <v>10</v>
      </c>
    </row>
    <row r="204" spans="1:2" x14ac:dyDescent="0.2">
      <c r="A204" s="37">
        <v>2021</v>
      </c>
      <c r="B204" s="37">
        <v>11</v>
      </c>
    </row>
    <row r="205" spans="1:2" x14ac:dyDescent="0.2">
      <c r="A205" s="37">
        <v>2021</v>
      </c>
      <c r="B205" s="37">
        <v>12</v>
      </c>
    </row>
    <row r="206" spans="1:2" x14ac:dyDescent="0.2">
      <c r="A206" s="37">
        <v>2021</v>
      </c>
      <c r="B206" s="37">
        <v>1</v>
      </c>
    </row>
    <row r="207" spans="1:2" x14ac:dyDescent="0.2">
      <c r="A207" s="37">
        <v>2021</v>
      </c>
      <c r="B207" s="37">
        <v>2</v>
      </c>
    </row>
    <row r="208" spans="1:2" x14ac:dyDescent="0.2">
      <c r="A208" s="37">
        <v>2021</v>
      </c>
      <c r="B208" s="37">
        <v>3</v>
      </c>
    </row>
    <row r="209" spans="1:2" x14ac:dyDescent="0.2">
      <c r="A209" s="37">
        <v>2021</v>
      </c>
      <c r="B209" s="37">
        <v>4</v>
      </c>
    </row>
    <row r="210" spans="1:2" x14ac:dyDescent="0.2">
      <c r="A210" s="37">
        <v>2021</v>
      </c>
      <c r="B210" s="37">
        <v>5</v>
      </c>
    </row>
    <row r="211" spans="1:2" x14ac:dyDescent="0.2">
      <c r="A211" s="37">
        <v>2021</v>
      </c>
      <c r="B211" s="37">
        <v>6</v>
      </c>
    </row>
    <row r="212" spans="1:2" x14ac:dyDescent="0.2">
      <c r="A212" s="37">
        <v>2021</v>
      </c>
      <c r="B212" s="37">
        <v>7</v>
      </c>
    </row>
    <row r="213" spans="1:2" x14ac:dyDescent="0.2">
      <c r="A213" s="37">
        <v>2021</v>
      </c>
      <c r="B213" s="37">
        <v>8</v>
      </c>
    </row>
    <row r="214" spans="1:2" x14ac:dyDescent="0.2">
      <c r="A214" s="37">
        <v>2021</v>
      </c>
      <c r="B214" s="37">
        <v>9</v>
      </c>
    </row>
    <row r="215" spans="1:2" x14ac:dyDescent="0.2">
      <c r="A215" s="37">
        <v>2021</v>
      </c>
      <c r="B215" s="37">
        <v>10</v>
      </c>
    </row>
    <row r="216" spans="1:2" x14ac:dyDescent="0.2">
      <c r="A216" s="37">
        <v>2021</v>
      </c>
      <c r="B216" s="37">
        <v>11</v>
      </c>
    </row>
    <row r="217" spans="1:2" x14ac:dyDescent="0.2">
      <c r="A217" s="37">
        <v>2021</v>
      </c>
      <c r="B217" s="37">
        <v>12</v>
      </c>
    </row>
    <row r="218" spans="1:2" x14ac:dyDescent="0.2">
      <c r="A218" s="37">
        <v>2021</v>
      </c>
      <c r="B218" s="37">
        <v>1</v>
      </c>
    </row>
    <row r="219" spans="1:2" x14ac:dyDescent="0.2">
      <c r="A219" s="37">
        <v>2021</v>
      </c>
      <c r="B219" s="37">
        <v>2</v>
      </c>
    </row>
    <row r="220" spans="1:2" x14ac:dyDescent="0.2">
      <c r="A220" s="37">
        <v>2021</v>
      </c>
      <c r="B220" s="37">
        <v>3</v>
      </c>
    </row>
    <row r="221" spans="1:2" x14ac:dyDescent="0.2">
      <c r="A221" s="37">
        <v>2021</v>
      </c>
      <c r="B221" s="37">
        <v>4</v>
      </c>
    </row>
    <row r="222" spans="1:2" x14ac:dyDescent="0.2">
      <c r="A222" s="37">
        <v>2021</v>
      </c>
      <c r="B222" s="37">
        <v>5</v>
      </c>
    </row>
    <row r="223" spans="1:2" x14ac:dyDescent="0.2">
      <c r="A223" s="37">
        <v>2021</v>
      </c>
      <c r="B223" s="37">
        <v>6</v>
      </c>
    </row>
    <row r="224" spans="1:2" x14ac:dyDescent="0.2">
      <c r="A224" s="37">
        <v>2021</v>
      </c>
      <c r="B224" s="37">
        <v>7</v>
      </c>
    </row>
    <row r="225" spans="1:2" x14ac:dyDescent="0.2">
      <c r="A225" s="37">
        <v>2021</v>
      </c>
      <c r="B225" s="37">
        <v>8</v>
      </c>
    </row>
    <row r="226" spans="1:2" x14ac:dyDescent="0.2">
      <c r="A226" s="37">
        <v>2021</v>
      </c>
      <c r="B226" s="37">
        <v>9</v>
      </c>
    </row>
    <row r="227" spans="1:2" x14ac:dyDescent="0.2">
      <c r="A227" s="37">
        <v>2021</v>
      </c>
      <c r="B227" s="37">
        <v>10</v>
      </c>
    </row>
    <row r="228" spans="1:2" x14ac:dyDescent="0.2">
      <c r="A228" s="37">
        <v>2021</v>
      </c>
      <c r="B228" s="37">
        <v>11</v>
      </c>
    </row>
    <row r="229" spans="1:2" x14ac:dyDescent="0.2">
      <c r="A229" s="37">
        <v>2021</v>
      </c>
      <c r="B229" s="37">
        <v>12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8C61-B0BF-41AC-86C8-115A8456C8AC}">
  <sheetPr>
    <tabColor rgb="FFFFC000"/>
  </sheetPr>
  <dimension ref="A1:Q56"/>
  <sheetViews>
    <sheetView workbookViewId="0">
      <selection activeCell="O7" sqref="O7"/>
    </sheetView>
  </sheetViews>
  <sheetFormatPr baseColWidth="10" defaultRowHeight="14.25" x14ac:dyDescent="0.2"/>
  <cols>
    <col min="1" max="1" width="23.2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45</v>
      </c>
      <c r="C2" s="32" t="s">
        <v>45</v>
      </c>
      <c r="D2" s="32" t="s">
        <v>45</v>
      </c>
      <c r="E2" s="32" t="s">
        <v>45</v>
      </c>
      <c r="F2" s="32" t="s">
        <v>45</v>
      </c>
      <c r="G2" s="32" t="s">
        <v>45</v>
      </c>
      <c r="H2" s="32" t="s">
        <v>45</v>
      </c>
      <c r="I2" s="32" t="s">
        <v>45</v>
      </c>
      <c r="J2" s="32" t="s">
        <v>45</v>
      </c>
      <c r="K2" s="32" t="s">
        <v>45</v>
      </c>
      <c r="L2" s="32" t="s">
        <v>45</v>
      </c>
      <c r="M2" s="32" t="s">
        <v>45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'2023'!M8</f>
        <v>43201.500000000022</v>
      </c>
      <c r="C4" s="22">
        <f t="shared" ref="C4:M4" si="0">B8</f>
        <v>43591.900000000023</v>
      </c>
      <c r="D4" s="22">
        <f t="shared" si="0"/>
        <v>45625.300000000025</v>
      </c>
      <c r="E4" s="22">
        <f t="shared" si="0"/>
        <v>47401.700000000026</v>
      </c>
      <c r="F4" s="22">
        <f t="shared" si="0"/>
        <v>48296.100000000028</v>
      </c>
      <c r="G4" s="23">
        <f t="shared" si="0"/>
        <v>50238.500000000029</v>
      </c>
      <c r="H4" s="23">
        <f t="shared" si="0"/>
        <v>51933.900000000031</v>
      </c>
      <c r="I4" s="23">
        <f t="shared" si="0"/>
        <v>53787.300000000032</v>
      </c>
      <c r="J4" s="23">
        <f t="shared" si="0"/>
        <v>54988.700000000033</v>
      </c>
      <c r="K4" s="23">
        <f t="shared" si="0"/>
        <v>56813.100000000035</v>
      </c>
      <c r="L4" s="23">
        <f t="shared" si="0"/>
        <v>58325.500000000036</v>
      </c>
      <c r="M4" s="23">
        <f t="shared" si="0"/>
        <v>65805.900000000023</v>
      </c>
      <c r="N4" s="5" t="s">
        <v>38</v>
      </c>
      <c r="O4" s="3">
        <f>B4</f>
        <v>43201.500000000022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9709.6</v>
      </c>
      <c r="C6" s="24">
        <f t="shared" si="2"/>
        <v>8066.6</v>
      </c>
      <c r="D6" s="24">
        <f t="shared" si="2"/>
        <v>8323.6</v>
      </c>
      <c r="E6" s="24">
        <f t="shared" si="2"/>
        <v>9205.6</v>
      </c>
      <c r="F6" s="24">
        <f t="shared" si="2"/>
        <v>8157.6</v>
      </c>
      <c r="G6" s="24">
        <f t="shared" si="2"/>
        <v>8404.6</v>
      </c>
      <c r="H6" s="24">
        <f t="shared" si="2"/>
        <v>8246.6</v>
      </c>
      <c r="I6" s="24">
        <f t="shared" si="2"/>
        <v>8898.6</v>
      </c>
      <c r="J6" s="24">
        <f t="shared" si="2"/>
        <v>8275.6</v>
      </c>
      <c r="K6" s="24">
        <f t="shared" si="2"/>
        <v>8587.6</v>
      </c>
      <c r="L6" s="24">
        <f t="shared" si="2"/>
        <v>8919.6</v>
      </c>
      <c r="M6" s="24">
        <f t="shared" si="2"/>
        <v>8386.6</v>
      </c>
      <c r="N6" s="5" t="str">
        <f>A6</f>
        <v>Ausgaben</v>
      </c>
      <c r="O6" s="3">
        <f>SUM(B6:M6)</f>
        <v>103182.20000000003</v>
      </c>
    </row>
    <row r="7" spans="1:16" ht="15.75" thickBot="1" x14ac:dyDescent="0.3">
      <c r="A7" s="9" t="s">
        <v>28</v>
      </c>
      <c r="B7" s="10">
        <f t="shared" ref="B7:M7" si="3">B5-B6</f>
        <v>390.39999999999964</v>
      </c>
      <c r="C7" s="10">
        <f t="shared" si="3"/>
        <v>2033.3999999999996</v>
      </c>
      <c r="D7" s="10">
        <f t="shared" si="3"/>
        <v>1776.3999999999996</v>
      </c>
      <c r="E7" s="10">
        <f t="shared" si="3"/>
        <v>894.39999999999964</v>
      </c>
      <c r="F7" s="10">
        <f t="shared" si="3"/>
        <v>1942.3999999999996</v>
      </c>
      <c r="G7" s="11">
        <f t="shared" si="3"/>
        <v>1695.3999999999996</v>
      </c>
      <c r="H7" s="11">
        <f t="shared" si="3"/>
        <v>1853.3999999999996</v>
      </c>
      <c r="I7" s="11">
        <f t="shared" si="3"/>
        <v>1201.3999999999996</v>
      </c>
      <c r="J7" s="11">
        <f t="shared" si="3"/>
        <v>1824.3999999999996</v>
      </c>
      <c r="K7" s="11">
        <f t="shared" si="3"/>
        <v>1512.3999999999996</v>
      </c>
      <c r="L7" s="11">
        <f t="shared" si="3"/>
        <v>7480.4</v>
      </c>
      <c r="M7" s="11">
        <f t="shared" si="3"/>
        <v>1713.3999999999996</v>
      </c>
      <c r="N7" s="5" t="s">
        <v>35</v>
      </c>
      <c r="O7" s="3">
        <f>O5-O6</f>
        <v>24317.799999999974</v>
      </c>
    </row>
    <row r="8" spans="1:16" ht="15" thickBot="1" x14ac:dyDescent="0.25">
      <c r="A8" s="13" t="s">
        <v>33</v>
      </c>
      <c r="B8" s="8">
        <f t="shared" ref="B8:M8" si="4">B4+B5-B6</f>
        <v>43591.900000000023</v>
      </c>
      <c r="C8" s="8">
        <f t="shared" si="4"/>
        <v>45625.300000000025</v>
      </c>
      <c r="D8" s="8">
        <f t="shared" si="4"/>
        <v>47401.700000000026</v>
      </c>
      <c r="E8" s="8">
        <f t="shared" si="4"/>
        <v>48296.100000000028</v>
      </c>
      <c r="F8" s="8">
        <f t="shared" si="4"/>
        <v>50238.500000000029</v>
      </c>
      <c r="G8" s="8">
        <f t="shared" si="4"/>
        <v>51933.900000000031</v>
      </c>
      <c r="H8" s="8">
        <f t="shared" si="4"/>
        <v>53787.300000000032</v>
      </c>
      <c r="I8" s="8">
        <f t="shared" si="4"/>
        <v>54988.700000000033</v>
      </c>
      <c r="J8" s="8">
        <f t="shared" si="4"/>
        <v>56813.100000000035</v>
      </c>
      <c r="K8" s="8">
        <f t="shared" si="4"/>
        <v>58325.500000000036</v>
      </c>
      <c r="L8" s="8">
        <f t="shared" si="4"/>
        <v>65805.900000000023</v>
      </c>
      <c r="M8" s="8">
        <f t="shared" si="4"/>
        <v>67519.300000000017</v>
      </c>
      <c r="N8" s="15" t="s">
        <v>39</v>
      </c>
      <c r="O8" s="4">
        <f>M8</f>
        <v>67519.300000000017</v>
      </c>
    </row>
    <row r="9" spans="1:16" x14ac:dyDescent="0.2">
      <c r="N9" s="35" t="s">
        <v>58</v>
      </c>
      <c r="O9">
        <f>'2023'!O9+'2024_5Jahre'!P48</f>
        <v>3600</v>
      </c>
      <c r="P9" s="36"/>
    </row>
    <row r="10" spans="1:16" ht="15" thickBot="1" x14ac:dyDescent="0.25">
      <c r="N10" s="65"/>
      <c r="P10" s="36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454</v>
      </c>
      <c r="C14" s="2">
        <v>454</v>
      </c>
      <c r="D14" s="2">
        <v>454</v>
      </c>
      <c r="E14" s="2">
        <v>454</v>
      </c>
      <c r="F14" s="2">
        <v>454</v>
      </c>
      <c r="G14" s="2">
        <v>454</v>
      </c>
      <c r="H14" s="2">
        <v>454</v>
      </c>
      <c r="I14" s="2">
        <v>454</v>
      </c>
      <c r="J14" s="2">
        <v>454</v>
      </c>
      <c r="K14" s="2">
        <v>454</v>
      </c>
      <c r="L14" s="2">
        <v>454</v>
      </c>
      <c r="M14" s="2">
        <v>454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5448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80.599999999999994</v>
      </c>
      <c r="C16" s="74">
        <f>B16-3</f>
        <v>77.599999999999994</v>
      </c>
      <c r="D16" s="74">
        <f t="shared" ref="D16:M16" si="7">C16-3</f>
        <v>74.599999999999994</v>
      </c>
      <c r="E16" s="74">
        <f t="shared" si="7"/>
        <v>71.599999999999994</v>
      </c>
      <c r="F16" s="74">
        <f t="shared" si="7"/>
        <v>68.599999999999994</v>
      </c>
      <c r="G16" s="74">
        <f t="shared" si="7"/>
        <v>65.599999999999994</v>
      </c>
      <c r="H16" s="74">
        <f t="shared" si="7"/>
        <v>62.599999999999994</v>
      </c>
      <c r="I16" s="74">
        <f t="shared" si="7"/>
        <v>59.599999999999994</v>
      </c>
      <c r="J16" s="74">
        <f t="shared" si="7"/>
        <v>56.599999999999994</v>
      </c>
      <c r="K16" s="74">
        <f t="shared" si="7"/>
        <v>53.599999999999994</v>
      </c>
      <c r="L16" s="74">
        <f t="shared" si="7"/>
        <v>50.599999999999994</v>
      </c>
      <c r="M16" s="74">
        <f t="shared" si="7"/>
        <v>47.599999999999994</v>
      </c>
      <c r="N16" s="75" t="s">
        <v>29</v>
      </c>
      <c r="O16" s="15" t="str">
        <f t="shared" si="5"/>
        <v>Zusatzkredit PV</v>
      </c>
      <c r="P16" s="4">
        <f t="shared" si="6"/>
        <v>769.20000000000016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9709.6</v>
      </c>
      <c r="C49" s="19">
        <f t="shared" ref="C49:M49" si="8">SUM(C13:C48)</f>
        <v>8066.6</v>
      </c>
      <c r="D49" s="19">
        <f t="shared" si="8"/>
        <v>8323.6</v>
      </c>
      <c r="E49" s="19">
        <f t="shared" si="8"/>
        <v>9205.6</v>
      </c>
      <c r="F49" s="19">
        <f t="shared" si="8"/>
        <v>8157.6</v>
      </c>
      <c r="G49" s="19">
        <f t="shared" si="8"/>
        <v>8404.6</v>
      </c>
      <c r="H49" s="19">
        <f t="shared" si="8"/>
        <v>8246.6</v>
      </c>
      <c r="I49" s="19">
        <f t="shared" si="8"/>
        <v>8898.6</v>
      </c>
      <c r="J49" s="19">
        <f t="shared" si="8"/>
        <v>8275.6</v>
      </c>
      <c r="K49" s="19">
        <f t="shared" si="8"/>
        <v>8587.6</v>
      </c>
      <c r="L49" s="19">
        <f t="shared" si="8"/>
        <v>8919.6</v>
      </c>
      <c r="M49" s="19">
        <f t="shared" si="8"/>
        <v>8386.6</v>
      </c>
      <c r="N49" s="17"/>
      <c r="O49" s="18" t="s">
        <v>34</v>
      </c>
      <c r="P49" s="20">
        <f>SUM(B49:M49)</f>
        <v>103182.20000000003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9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9"/>
        <v>8400</v>
      </c>
    </row>
    <row r="56" spans="1:16" ht="15.75" thickBot="1" x14ac:dyDescent="0.3">
      <c r="A56" s="18" t="s">
        <v>14</v>
      </c>
      <c r="B56" s="19">
        <f t="shared" ref="B56:M56" si="10">SUM(B53:B55)</f>
        <v>10100</v>
      </c>
      <c r="C56" s="19">
        <f t="shared" si="10"/>
        <v>10100</v>
      </c>
      <c r="D56" s="19">
        <f t="shared" si="10"/>
        <v>10100</v>
      </c>
      <c r="E56" s="19">
        <f t="shared" si="10"/>
        <v>10100</v>
      </c>
      <c r="F56" s="19">
        <f t="shared" si="10"/>
        <v>10100</v>
      </c>
      <c r="G56" s="20">
        <f t="shared" si="10"/>
        <v>10100</v>
      </c>
      <c r="H56" s="20">
        <f t="shared" si="10"/>
        <v>10100</v>
      </c>
      <c r="I56" s="20">
        <f t="shared" si="10"/>
        <v>10100</v>
      </c>
      <c r="J56" s="20">
        <f t="shared" si="10"/>
        <v>10100</v>
      </c>
      <c r="K56" s="20">
        <f t="shared" si="10"/>
        <v>10100</v>
      </c>
      <c r="L56" s="20">
        <f t="shared" si="10"/>
        <v>16400</v>
      </c>
      <c r="M56" s="20">
        <f t="shared" si="10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9B38-3F38-44B1-9A9F-142DDE6722D4}">
  <dimension ref="A1:Q56"/>
  <sheetViews>
    <sheetView topLeftCell="A25" workbookViewId="0">
      <selection activeCell="B53" sqref="B53:M55"/>
    </sheetView>
  </sheetViews>
  <sheetFormatPr baseColWidth="10" defaultRowHeight="14.25" x14ac:dyDescent="0.2"/>
  <cols>
    <col min="1" max="1" width="23.2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46</v>
      </c>
      <c r="C2" s="32" t="s">
        <v>46</v>
      </c>
      <c r="D2" s="32" t="s">
        <v>46</v>
      </c>
      <c r="E2" s="32" t="s">
        <v>46</v>
      </c>
      <c r="F2" s="32" t="s">
        <v>46</v>
      </c>
      <c r="G2" s="32" t="s">
        <v>46</v>
      </c>
      <c r="H2" s="32" t="s">
        <v>46</v>
      </c>
      <c r="I2" s="32" t="s">
        <v>46</v>
      </c>
      <c r="J2" s="32" t="s">
        <v>46</v>
      </c>
      <c r="K2" s="32" t="s">
        <v>46</v>
      </c>
      <c r="L2" s="32" t="s">
        <v>46</v>
      </c>
      <c r="M2" s="32" t="s">
        <v>46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'2024_5Jahre'!M8</f>
        <v>67519.300000000017</v>
      </c>
      <c r="C4" s="22">
        <f t="shared" ref="C4:M4" si="0">B8</f>
        <v>67965.700000000012</v>
      </c>
      <c r="D4" s="22">
        <f t="shared" si="0"/>
        <v>70055.100000000006</v>
      </c>
      <c r="E4" s="22">
        <f t="shared" si="0"/>
        <v>71887.5</v>
      </c>
      <c r="F4" s="22">
        <f t="shared" si="0"/>
        <v>72837.899999999994</v>
      </c>
      <c r="G4" s="23">
        <f t="shared" si="0"/>
        <v>74836.299999999988</v>
      </c>
      <c r="H4" s="23">
        <f t="shared" si="0"/>
        <v>76587.699999999983</v>
      </c>
      <c r="I4" s="23">
        <f t="shared" si="0"/>
        <v>78497.099999999977</v>
      </c>
      <c r="J4" s="23">
        <f t="shared" si="0"/>
        <v>79754.499999999971</v>
      </c>
      <c r="K4" s="23">
        <f t="shared" si="0"/>
        <v>81634.899999999965</v>
      </c>
      <c r="L4" s="23">
        <f t="shared" si="0"/>
        <v>83203.299999999959</v>
      </c>
      <c r="M4" s="23">
        <f t="shared" si="0"/>
        <v>90739.699999999953</v>
      </c>
      <c r="N4" s="5" t="s">
        <v>38</v>
      </c>
      <c r="O4" s="3">
        <f>B4</f>
        <v>67519.300000000017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9653.6</v>
      </c>
      <c r="C6" s="24">
        <f t="shared" si="2"/>
        <v>8010.6</v>
      </c>
      <c r="D6" s="24">
        <f t="shared" si="2"/>
        <v>8267.6</v>
      </c>
      <c r="E6" s="24">
        <f t="shared" si="2"/>
        <v>9149.6</v>
      </c>
      <c r="F6" s="24">
        <f t="shared" si="2"/>
        <v>8101.6</v>
      </c>
      <c r="G6" s="24">
        <f t="shared" si="2"/>
        <v>8348.6</v>
      </c>
      <c r="H6" s="24">
        <f t="shared" si="2"/>
        <v>8190.6</v>
      </c>
      <c r="I6" s="24">
        <f t="shared" si="2"/>
        <v>8842.6</v>
      </c>
      <c r="J6" s="24">
        <f t="shared" si="2"/>
        <v>8219.6</v>
      </c>
      <c r="K6" s="24">
        <f t="shared" si="2"/>
        <v>8531.6</v>
      </c>
      <c r="L6" s="24">
        <f t="shared" si="2"/>
        <v>8863.6</v>
      </c>
      <c r="M6" s="24">
        <f t="shared" si="2"/>
        <v>8330.6</v>
      </c>
      <c r="N6" s="5" t="str">
        <f>A6</f>
        <v>Ausgaben</v>
      </c>
      <c r="O6" s="3">
        <f>SUM(B6:M6)</f>
        <v>102510.20000000003</v>
      </c>
    </row>
    <row r="7" spans="1:16" ht="15.75" thickBot="1" x14ac:dyDescent="0.3">
      <c r="A7" s="9" t="s">
        <v>28</v>
      </c>
      <c r="B7" s="10">
        <f t="shared" ref="B7:M7" si="3">B5-B6</f>
        <v>446.39999999999964</v>
      </c>
      <c r="C7" s="10">
        <f t="shared" si="3"/>
        <v>2089.3999999999996</v>
      </c>
      <c r="D7" s="10">
        <f t="shared" si="3"/>
        <v>1832.3999999999996</v>
      </c>
      <c r="E7" s="10">
        <f t="shared" si="3"/>
        <v>950.39999999999964</v>
      </c>
      <c r="F7" s="10">
        <f t="shared" si="3"/>
        <v>1998.3999999999996</v>
      </c>
      <c r="G7" s="11">
        <f t="shared" si="3"/>
        <v>1751.3999999999996</v>
      </c>
      <c r="H7" s="11">
        <f t="shared" si="3"/>
        <v>1909.3999999999996</v>
      </c>
      <c r="I7" s="11">
        <f t="shared" si="3"/>
        <v>1257.3999999999996</v>
      </c>
      <c r="J7" s="11">
        <f t="shared" si="3"/>
        <v>1880.3999999999996</v>
      </c>
      <c r="K7" s="11">
        <f t="shared" si="3"/>
        <v>1568.3999999999996</v>
      </c>
      <c r="L7" s="11">
        <f t="shared" si="3"/>
        <v>7536.4</v>
      </c>
      <c r="M7" s="11">
        <f t="shared" si="3"/>
        <v>1769.3999999999996</v>
      </c>
      <c r="N7" s="5" t="s">
        <v>35</v>
      </c>
      <c r="O7" s="3">
        <f>O5-O6</f>
        <v>24989.799999999974</v>
      </c>
    </row>
    <row r="8" spans="1:16" ht="15" thickBot="1" x14ac:dyDescent="0.25">
      <c r="A8" s="13" t="s">
        <v>33</v>
      </c>
      <c r="B8" s="8">
        <f t="shared" ref="B8:M8" si="4">B4+B5-B6</f>
        <v>67965.700000000012</v>
      </c>
      <c r="C8" s="8">
        <f t="shared" si="4"/>
        <v>70055.100000000006</v>
      </c>
      <c r="D8" s="8">
        <f t="shared" si="4"/>
        <v>71887.5</v>
      </c>
      <c r="E8" s="8">
        <f t="shared" si="4"/>
        <v>72837.899999999994</v>
      </c>
      <c r="F8" s="8">
        <f t="shared" si="4"/>
        <v>74836.299999999988</v>
      </c>
      <c r="G8" s="8">
        <f t="shared" si="4"/>
        <v>76587.699999999983</v>
      </c>
      <c r="H8" s="8">
        <f t="shared" si="4"/>
        <v>78497.099999999977</v>
      </c>
      <c r="I8" s="8">
        <f t="shared" si="4"/>
        <v>79754.499999999971</v>
      </c>
      <c r="J8" s="8">
        <f t="shared" si="4"/>
        <v>81634.899999999965</v>
      </c>
      <c r="K8" s="8">
        <f t="shared" si="4"/>
        <v>83203.299999999959</v>
      </c>
      <c r="L8" s="8">
        <f t="shared" si="4"/>
        <v>90739.699999999953</v>
      </c>
      <c r="M8" s="8">
        <f t="shared" si="4"/>
        <v>92509.099999999948</v>
      </c>
      <c r="N8" s="15" t="s">
        <v>39</v>
      </c>
      <c r="O8" s="4">
        <f>M8</f>
        <v>92509.099999999948</v>
      </c>
    </row>
    <row r="9" spans="1:16" ht="15" thickBot="1" x14ac:dyDescent="0.25">
      <c r="N9" s="35" t="s">
        <v>58</v>
      </c>
      <c r="O9">
        <f>'2024_5Jahre'!O9+'2025'!P48</f>
        <v>4800</v>
      </c>
    </row>
    <row r="10" spans="1:16" ht="15.75" thickBot="1" x14ac:dyDescent="0.2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94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454</v>
      </c>
      <c r="C14" s="2">
        <v>454</v>
      </c>
      <c r="D14" s="2">
        <v>454</v>
      </c>
      <c r="E14" s="2">
        <v>454</v>
      </c>
      <c r="F14" s="2">
        <v>454</v>
      </c>
      <c r="G14" s="2">
        <v>454</v>
      </c>
      <c r="H14" s="2">
        <v>454</v>
      </c>
      <c r="I14" s="2">
        <v>454</v>
      </c>
      <c r="J14" s="2">
        <v>454</v>
      </c>
      <c r="K14" s="2">
        <v>454</v>
      </c>
      <c r="L14" s="2">
        <v>454</v>
      </c>
      <c r="M14" s="2">
        <v>454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5448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44.6</v>
      </c>
      <c r="C16" s="74">
        <f>B16-3</f>
        <v>41.6</v>
      </c>
      <c r="D16" s="74">
        <f t="shared" ref="D16:M16" si="7">C16-3</f>
        <v>38.6</v>
      </c>
      <c r="E16" s="74">
        <f t="shared" si="7"/>
        <v>35.6</v>
      </c>
      <c r="F16" s="74">
        <f t="shared" si="7"/>
        <v>32.6</v>
      </c>
      <c r="G16" s="74">
        <f t="shared" si="7"/>
        <v>29.6</v>
      </c>
      <c r="H16" s="74">
        <f t="shared" si="7"/>
        <v>26.6</v>
      </c>
      <c r="I16" s="74">
        <f t="shared" si="7"/>
        <v>23.6</v>
      </c>
      <c r="J16" s="74">
        <f t="shared" si="7"/>
        <v>20.6</v>
      </c>
      <c r="K16" s="74">
        <f t="shared" si="7"/>
        <v>17.600000000000001</v>
      </c>
      <c r="L16" s="74">
        <f t="shared" si="7"/>
        <v>14.600000000000001</v>
      </c>
      <c r="M16" s="74">
        <f t="shared" si="7"/>
        <v>11.600000000000001</v>
      </c>
      <c r="N16" s="75" t="s">
        <v>29</v>
      </c>
      <c r="O16" s="15" t="str">
        <f t="shared" si="5"/>
        <v>Zusatzkredit PV</v>
      </c>
      <c r="P16" s="4">
        <f t="shared" si="6"/>
        <v>337.2000000000001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25</v>
      </c>
      <c r="C34" s="2">
        <v>25</v>
      </c>
      <c r="D34" s="2">
        <v>25</v>
      </c>
      <c r="E34" s="2">
        <v>25</v>
      </c>
      <c r="F34" s="2">
        <v>25</v>
      </c>
      <c r="G34" s="2">
        <v>25</v>
      </c>
      <c r="H34" s="2">
        <v>25</v>
      </c>
      <c r="I34" s="2">
        <v>25</v>
      </c>
      <c r="J34" s="2">
        <v>25</v>
      </c>
      <c r="K34" s="2">
        <v>25</v>
      </c>
      <c r="L34" s="2">
        <v>25</v>
      </c>
      <c r="M34" s="2">
        <v>25</v>
      </c>
      <c r="N34" s="14" t="s">
        <v>29</v>
      </c>
      <c r="O34" s="5" t="str">
        <f t="shared" si="5"/>
        <v>Strom</v>
      </c>
      <c r="P34" s="3">
        <f t="shared" si="6"/>
        <v>300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9653.6</v>
      </c>
      <c r="C49" s="19">
        <f t="shared" ref="C49:M49" si="8">SUM(C13:C48)</f>
        <v>8010.6</v>
      </c>
      <c r="D49" s="19">
        <f t="shared" si="8"/>
        <v>8267.6</v>
      </c>
      <c r="E49" s="19">
        <f t="shared" si="8"/>
        <v>9149.6</v>
      </c>
      <c r="F49" s="19">
        <f t="shared" si="8"/>
        <v>8101.6</v>
      </c>
      <c r="G49" s="19">
        <f t="shared" si="8"/>
        <v>8348.6</v>
      </c>
      <c r="H49" s="19">
        <f t="shared" si="8"/>
        <v>8190.6</v>
      </c>
      <c r="I49" s="19">
        <f t="shared" si="8"/>
        <v>8842.6</v>
      </c>
      <c r="J49" s="19">
        <f t="shared" si="8"/>
        <v>8219.6</v>
      </c>
      <c r="K49" s="19">
        <f t="shared" si="8"/>
        <v>8531.6</v>
      </c>
      <c r="L49" s="19">
        <f t="shared" si="8"/>
        <v>8863.6</v>
      </c>
      <c r="M49" s="19">
        <f t="shared" si="8"/>
        <v>8330.6</v>
      </c>
      <c r="N49" s="17"/>
      <c r="O49" s="18" t="s">
        <v>34</v>
      </c>
      <c r="P49" s="20">
        <f>SUM(B49:M49)</f>
        <v>102510.20000000003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9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9"/>
        <v>8400</v>
      </c>
    </row>
    <row r="56" spans="1:16" ht="15.75" thickBot="1" x14ac:dyDescent="0.3">
      <c r="A56" s="18" t="s">
        <v>14</v>
      </c>
      <c r="B56" s="19">
        <f t="shared" ref="B56:M56" si="10">SUM(B53:B55)</f>
        <v>10100</v>
      </c>
      <c r="C56" s="19">
        <f t="shared" si="10"/>
        <v>10100</v>
      </c>
      <c r="D56" s="19">
        <f t="shared" si="10"/>
        <v>10100</v>
      </c>
      <c r="E56" s="19">
        <f t="shared" si="10"/>
        <v>10100</v>
      </c>
      <c r="F56" s="19">
        <f t="shared" si="10"/>
        <v>10100</v>
      </c>
      <c r="G56" s="20">
        <f t="shared" si="10"/>
        <v>10100</v>
      </c>
      <c r="H56" s="20">
        <f t="shared" si="10"/>
        <v>10100</v>
      </c>
      <c r="I56" s="20">
        <f t="shared" si="10"/>
        <v>10100</v>
      </c>
      <c r="J56" s="20">
        <f t="shared" si="10"/>
        <v>10100</v>
      </c>
      <c r="K56" s="20">
        <f t="shared" si="10"/>
        <v>10100</v>
      </c>
      <c r="L56" s="20">
        <f t="shared" si="10"/>
        <v>16400</v>
      </c>
      <c r="M56" s="20">
        <f t="shared" si="10"/>
        <v>10100</v>
      </c>
      <c r="N56" s="17"/>
      <c r="O56" s="18" t="s">
        <v>34</v>
      </c>
      <c r="P56" s="20">
        <f>SUM(P53:P55)</f>
        <v>127500</v>
      </c>
    </row>
  </sheetData>
  <mergeCells count="7">
    <mergeCell ref="A51:P51"/>
    <mergeCell ref="O52:P52"/>
    <mergeCell ref="A1:O1"/>
    <mergeCell ref="N3:O3"/>
    <mergeCell ref="A10:P10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44A7-A3A9-4236-BB10-BAC8DF16D2A6}">
  <dimension ref="A1:Q56"/>
  <sheetViews>
    <sheetView topLeftCell="A4" workbookViewId="0">
      <selection activeCell="F14" sqref="F14"/>
    </sheetView>
  </sheetViews>
  <sheetFormatPr baseColWidth="10" defaultRowHeight="14.25" x14ac:dyDescent="0.2"/>
  <cols>
    <col min="1" max="1" width="23.2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47</v>
      </c>
      <c r="C2" s="32" t="s">
        <v>47</v>
      </c>
      <c r="D2" s="32" t="s">
        <v>47</v>
      </c>
      <c r="E2" s="32" t="s">
        <v>47</v>
      </c>
      <c r="F2" s="32" t="s">
        <v>47</v>
      </c>
      <c r="G2" s="32" t="s">
        <v>47</v>
      </c>
      <c r="H2" s="32" t="s">
        <v>47</v>
      </c>
      <c r="I2" s="32" t="s">
        <v>47</v>
      </c>
      <c r="J2" s="32" t="s">
        <v>47</v>
      </c>
      <c r="K2" s="32" t="s">
        <v>47</v>
      </c>
      <c r="L2" s="32" t="s">
        <v>47</v>
      </c>
      <c r="M2" s="32" t="s">
        <v>47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'2025'!M8</f>
        <v>92509.099999999948</v>
      </c>
      <c r="C4" s="22">
        <f t="shared" ref="C4:M4" si="0">B8</f>
        <v>92971.499999999942</v>
      </c>
      <c r="D4" s="22">
        <f t="shared" si="0"/>
        <v>95076.899999999936</v>
      </c>
      <c r="E4" s="22">
        <f t="shared" si="0"/>
        <v>96925.29999999993</v>
      </c>
      <c r="F4" s="22">
        <f t="shared" si="0"/>
        <v>97891.29999999993</v>
      </c>
      <c r="G4" s="23">
        <f t="shared" si="0"/>
        <v>99902.29999999993</v>
      </c>
      <c r="H4" s="23">
        <f t="shared" si="0"/>
        <v>102117.29999999993</v>
      </c>
      <c r="I4" s="23">
        <f t="shared" si="0"/>
        <v>104487.29999999993</v>
      </c>
      <c r="J4" s="23">
        <f t="shared" si="0"/>
        <v>106202.29999999993</v>
      </c>
      <c r="K4" s="23">
        <f t="shared" si="0"/>
        <v>108537.29999999993</v>
      </c>
      <c r="L4" s="23">
        <f t="shared" si="0"/>
        <v>110557.29999999993</v>
      </c>
      <c r="M4" s="23">
        <f t="shared" si="0"/>
        <v>118542.29999999993</v>
      </c>
      <c r="N4" s="5" t="s">
        <v>38</v>
      </c>
      <c r="O4" s="3">
        <f>B4</f>
        <v>92509.099999999948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9637.6</v>
      </c>
      <c r="C6" s="24">
        <f t="shared" si="2"/>
        <v>7994.6</v>
      </c>
      <c r="D6" s="24">
        <f t="shared" si="2"/>
        <v>8251.6</v>
      </c>
      <c r="E6" s="24">
        <f t="shared" si="2"/>
        <v>9134</v>
      </c>
      <c r="F6" s="24">
        <f t="shared" si="2"/>
        <v>8089</v>
      </c>
      <c r="G6" s="24">
        <f t="shared" si="2"/>
        <v>7885</v>
      </c>
      <c r="H6" s="24">
        <f t="shared" si="2"/>
        <v>7730</v>
      </c>
      <c r="I6" s="24">
        <f t="shared" si="2"/>
        <v>8385</v>
      </c>
      <c r="J6" s="24">
        <f t="shared" si="2"/>
        <v>7765</v>
      </c>
      <c r="K6" s="24">
        <f t="shared" si="2"/>
        <v>8080</v>
      </c>
      <c r="L6" s="24">
        <f t="shared" si="2"/>
        <v>8415</v>
      </c>
      <c r="M6" s="24">
        <f t="shared" si="2"/>
        <v>7885</v>
      </c>
      <c r="N6" s="5" t="str">
        <f>A6</f>
        <v>Ausgaben</v>
      </c>
      <c r="O6" s="3">
        <f>SUM(B6:M6)</f>
        <v>99251.8</v>
      </c>
    </row>
    <row r="7" spans="1:16" ht="15.75" thickBot="1" x14ac:dyDescent="0.3">
      <c r="A7" s="9" t="s">
        <v>28</v>
      </c>
      <c r="B7" s="10">
        <f t="shared" ref="B7:M7" si="3">B5-B6</f>
        <v>462.39999999999964</v>
      </c>
      <c r="C7" s="10">
        <f t="shared" si="3"/>
        <v>2105.3999999999996</v>
      </c>
      <c r="D7" s="10">
        <f t="shared" si="3"/>
        <v>1848.3999999999996</v>
      </c>
      <c r="E7" s="10">
        <f t="shared" si="3"/>
        <v>966</v>
      </c>
      <c r="F7" s="10">
        <f t="shared" si="3"/>
        <v>2011</v>
      </c>
      <c r="G7" s="11">
        <f t="shared" si="3"/>
        <v>2215</v>
      </c>
      <c r="H7" s="11">
        <f t="shared" si="3"/>
        <v>2370</v>
      </c>
      <c r="I7" s="11">
        <f t="shared" si="3"/>
        <v>1715</v>
      </c>
      <c r="J7" s="11">
        <f t="shared" si="3"/>
        <v>2335</v>
      </c>
      <c r="K7" s="11">
        <f t="shared" si="3"/>
        <v>2020</v>
      </c>
      <c r="L7" s="11">
        <f t="shared" si="3"/>
        <v>7985</v>
      </c>
      <c r="M7" s="11">
        <f t="shared" si="3"/>
        <v>2215</v>
      </c>
      <c r="N7" s="5" t="s">
        <v>35</v>
      </c>
      <c r="O7" s="3">
        <f>O5-O6</f>
        <v>28248.199999999997</v>
      </c>
    </row>
    <row r="8" spans="1:16" ht="15" thickBot="1" x14ac:dyDescent="0.25">
      <c r="A8" s="13" t="s">
        <v>33</v>
      </c>
      <c r="B8" s="8">
        <f t="shared" ref="B8:M8" si="4">B4+B5-B6</f>
        <v>92971.499999999942</v>
      </c>
      <c r="C8" s="8">
        <f t="shared" si="4"/>
        <v>95076.899999999936</v>
      </c>
      <c r="D8" s="8">
        <f t="shared" si="4"/>
        <v>96925.29999999993</v>
      </c>
      <c r="E8" s="8">
        <f t="shared" si="4"/>
        <v>97891.29999999993</v>
      </c>
      <c r="F8" s="8">
        <f t="shared" si="4"/>
        <v>99902.29999999993</v>
      </c>
      <c r="G8" s="8">
        <f t="shared" si="4"/>
        <v>102117.29999999993</v>
      </c>
      <c r="H8" s="8">
        <f t="shared" si="4"/>
        <v>104487.29999999993</v>
      </c>
      <c r="I8" s="8">
        <f t="shared" si="4"/>
        <v>106202.29999999993</v>
      </c>
      <c r="J8" s="8">
        <f t="shared" si="4"/>
        <v>108537.29999999993</v>
      </c>
      <c r="K8" s="8">
        <f t="shared" si="4"/>
        <v>110557.29999999993</v>
      </c>
      <c r="L8" s="8">
        <f t="shared" si="4"/>
        <v>118542.29999999993</v>
      </c>
      <c r="M8" s="8">
        <f t="shared" si="4"/>
        <v>120757.29999999993</v>
      </c>
      <c r="N8" s="15" t="s">
        <v>39</v>
      </c>
      <c r="O8" s="4">
        <f>M8</f>
        <v>120757.29999999993</v>
      </c>
    </row>
    <row r="9" spans="1:16" x14ac:dyDescent="0.2">
      <c r="N9" s="35" t="s">
        <v>58</v>
      </c>
      <c r="O9">
        <f>'2025'!O9+'2026'!P48</f>
        <v>6000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454</v>
      </c>
      <c r="C14" s="2">
        <v>454</v>
      </c>
      <c r="D14" s="2">
        <v>454</v>
      </c>
      <c r="E14" s="2">
        <v>454</v>
      </c>
      <c r="F14" s="2">
        <v>454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2270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8.6</v>
      </c>
      <c r="C16" s="74">
        <f>B16-3</f>
        <v>5.6</v>
      </c>
      <c r="D16" s="74">
        <f t="shared" ref="D16" si="7">C16-3</f>
        <v>2.5999999999999996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16.799999999999997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9637.6</v>
      </c>
      <c r="C49" s="19">
        <f t="shared" ref="C49:M49" si="8">SUM(C13:C48)</f>
        <v>7994.6</v>
      </c>
      <c r="D49" s="19">
        <f t="shared" si="8"/>
        <v>8251.6</v>
      </c>
      <c r="E49" s="19">
        <f t="shared" si="8"/>
        <v>9134</v>
      </c>
      <c r="F49" s="19">
        <f t="shared" si="8"/>
        <v>8089</v>
      </c>
      <c r="G49" s="19">
        <f t="shared" si="8"/>
        <v>7885</v>
      </c>
      <c r="H49" s="19">
        <f t="shared" si="8"/>
        <v>7730</v>
      </c>
      <c r="I49" s="19">
        <f t="shared" si="8"/>
        <v>8385</v>
      </c>
      <c r="J49" s="19">
        <f t="shared" si="8"/>
        <v>7765</v>
      </c>
      <c r="K49" s="19">
        <f t="shared" si="8"/>
        <v>8080</v>
      </c>
      <c r="L49" s="19">
        <f t="shared" si="8"/>
        <v>8415</v>
      </c>
      <c r="M49" s="19">
        <f t="shared" si="8"/>
        <v>7885</v>
      </c>
      <c r="N49" s="17"/>
      <c r="O49" s="18" t="s">
        <v>34</v>
      </c>
      <c r="P49" s="20">
        <f>SUM(B49:M49)</f>
        <v>99251.8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9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9"/>
        <v>8400</v>
      </c>
    </row>
    <row r="56" spans="1:16" ht="15.75" thickBot="1" x14ac:dyDescent="0.3">
      <c r="A56" s="18" t="s">
        <v>14</v>
      </c>
      <c r="B56" s="19">
        <f t="shared" ref="B56:M56" si="10">SUM(B53:B55)</f>
        <v>10100</v>
      </c>
      <c r="C56" s="19">
        <f t="shared" si="10"/>
        <v>10100</v>
      </c>
      <c r="D56" s="19">
        <f t="shared" si="10"/>
        <v>10100</v>
      </c>
      <c r="E56" s="19">
        <f t="shared" si="10"/>
        <v>10100</v>
      </c>
      <c r="F56" s="19">
        <f t="shared" si="10"/>
        <v>10100</v>
      </c>
      <c r="G56" s="20">
        <f t="shared" si="10"/>
        <v>10100</v>
      </c>
      <c r="H56" s="20">
        <f t="shared" si="10"/>
        <v>10100</v>
      </c>
      <c r="I56" s="20">
        <f t="shared" si="10"/>
        <v>10100</v>
      </c>
      <c r="J56" s="20">
        <f t="shared" si="10"/>
        <v>10100</v>
      </c>
      <c r="K56" s="20">
        <f t="shared" si="10"/>
        <v>10100</v>
      </c>
      <c r="L56" s="20">
        <f t="shared" si="10"/>
        <v>16400</v>
      </c>
      <c r="M56" s="20">
        <f t="shared" si="10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939A-DAE7-4E6D-B42B-E9B0421FFA86}">
  <dimension ref="A1:Q56"/>
  <sheetViews>
    <sheetView workbookViewId="0">
      <selection activeCell="B53" sqref="B53:M55"/>
    </sheetView>
  </sheetViews>
  <sheetFormatPr baseColWidth="10" defaultRowHeight="14.25" x14ac:dyDescent="0.2"/>
  <cols>
    <col min="1" max="1" width="23.25" bestFit="1" customWidth="1"/>
    <col min="10" max="13" width="11.3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48</v>
      </c>
      <c r="C2" s="32" t="s">
        <v>48</v>
      </c>
      <c r="D2" s="32" t="s">
        <v>48</v>
      </c>
      <c r="E2" s="32" t="s">
        <v>48</v>
      </c>
      <c r="F2" s="32" t="s">
        <v>48</v>
      </c>
      <c r="G2" s="32" t="s">
        <v>48</v>
      </c>
      <c r="H2" s="32" t="s">
        <v>48</v>
      </c>
      <c r="I2" s="32" t="s">
        <v>48</v>
      </c>
      <c r="J2" s="32" t="s">
        <v>48</v>
      </c>
      <c r="K2" s="32" t="s">
        <v>48</v>
      </c>
      <c r="L2" s="32" t="s">
        <v>48</v>
      </c>
      <c r="M2" s="32" t="s">
        <v>48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'2026'!M8</f>
        <v>120757.29999999993</v>
      </c>
      <c r="C4" s="22">
        <f t="shared" ref="C4:M4" si="0">B8</f>
        <v>121702.29999999993</v>
      </c>
      <c r="D4" s="22">
        <f t="shared" si="0"/>
        <v>124287.29999999993</v>
      </c>
      <c r="E4" s="22">
        <f t="shared" si="0"/>
        <v>126612.29999999993</v>
      </c>
      <c r="F4" s="22">
        <f t="shared" si="0"/>
        <v>128052.29999999993</v>
      </c>
      <c r="G4" s="23">
        <f t="shared" si="0"/>
        <v>130537.29999999993</v>
      </c>
      <c r="H4" s="23">
        <f t="shared" si="0"/>
        <v>132772.29999999993</v>
      </c>
      <c r="I4" s="23">
        <f t="shared" si="0"/>
        <v>135162.29999999993</v>
      </c>
      <c r="J4" s="23">
        <f t="shared" si="0"/>
        <v>136897.29999999993</v>
      </c>
      <c r="K4" s="23">
        <f t="shared" si="0"/>
        <v>139252.29999999993</v>
      </c>
      <c r="L4" s="23">
        <f t="shared" si="0"/>
        <v>141292.29999999993</v>
      </c>
      <c r="M4" s="23">
        <f t="shared" si="0"/>
        <v>149297.29999999993</v>
      </c>
      <c r="N4" s="5" t="s">
        <v>38</v>
      </c>
      <c r="O4" s="3">
        <f>B4</f>
        <v>120757.29999999993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9155</v>
      </c>
      <c r="C6" s="24">
        <f t="shared" si="2"/>
        <v>7515</v>
      </c>
      <c r="D6" s="24">
        <f t="shared" si="2"/>
        <v>7775</v>
      </c>
      <c r="E6" s="24">
        <f t="shared" si="2"/>
        <v>8660</v>
      </c>
      <c r="F6" s="24">
        <f t="shared" si="2"/>
        <v>7615</v>
      </c>
      <c r="G6" s="24">
        <f t="shared" si="2"/>
        <v>7865</v>
      </c>
      <c r="H6" s="24">
        <f t="shared" si="2"/>
        <v>7710</v>
      </c>
      <c r="I6" s="24">
        <f t="shared" si="2"/>
        <v>8365</v>
      </c>
      <c r="J6" s="24">
        <f t="shared" si="2"/>
        <v>7745</v>
      </c>
      <c r="K6" s="24">
        <f t="shared" si="2"/>
        <v>8060</v>
      </c>
      <c r="L6" s="24">
        <f t="shared" si="2"/>
        <v>8395</v>
      </c>
      <c r="M6" s="24">
        <f t="shared" si="2"/>
        <v>7865</v>
      </c>
      <c r="N6" s="5" t="str">
        <f>A6</f>
        <v>Ausgaben</v>
      </c>
      <c r="O6" s="3">
        <f>SUM(B6:M6)</f>
        <v>96725</v>
      </c>
    </row>
    <row r="7" spans="1:16" ht="15.75" thickBot="1" x14ac:dyDescent="0.3">
      <c r="A7" s="9" t="s">
        <v>28</v>
      </c>
      <c r="B7" s="10">
        <f t="shared" ref="B7:M7" si="3">B5-B6</f>
        <v>945</v>
      </c>
      <c r="C7" s="10">
        <f t="shared" si="3"/>
        <v>2585</v>
      </c>
      <c r="D7" s="10">
        <f t="shared" si="3"/>
        <v>2325</v>
      </c>
      <c r="E7" s="10">
        <f t="shared" si="3"/>
        <v>1440</v>
      </c>
      <c r="F7" s="10">
        <f t="shared" si="3"/>
        <v>2485</v>
      </c>
      <c r="G7" s="11">
        <f t="shared" si="3"/>
        <v>2235</v>
      </c>
      <c r="H7" s="11">
        <f t="shared" si="3"/>
        <v>2390</v>
      </c>
      <c r="I7" s="11">
        <f t="shared" si="3"/>
        <v>1735</v>
      </c>
      <c r="J7" s="11">
        <f t="shared" si="3"/>
        <v>2355</v>
      </c>
      <c r="K7" s="11">
        <f t="shared" si="3"/>
        <v>2040</v>
      </c>
      <c r="L7" s="11">
        <f t="shared" si="3"/>
        <v>8005</v>
      </c>
      <c r="M7" s="11">
        <f t="shared" si="3"/>
        <v>2235</v>
      </c>
      <c r="N7" s="5" t="s">
        <v>35</v>
      </c>
      <c r="O7" s="3">
        <f>O5-O6</f>
        <v>30775</v>
      </c>
    </row>
    <row r="8" spans="1:16" ht="15" thickBot="1" x14ac:dyDescent="0.25">
      <c r="A8" s="13" t="s">
        <v>33</v>
      </c>
      <c r="B8" s="8">
        <f t="shared" ref="B8:M8" si="4">B4+B5-B6</f>
        <v>121702.29999999993</v>
      </c>
      <c r="C8" s="8">
        <f t="shared" si="4"/>
        <v>124287.29999999993</v>
      </c>
      <c r="D8" s="8">
        <f t="shared" si="4"/>
        <v>126612.29999999993</v>
      </c>
      <c r="E8" s="8">
        <f t="shared" si="4"/>
        <v>128052.29999999993</v>
      </c>
      <c r="F8" s="8">
        <f t="shared" si="4"/>
        <v>130537.29999999993</v>
      </c>
      <c r="G8" s="8">
        <f t="shared" si="4"/>
        <v>132772.29999999993</v>
      </c>
      <c r="H8" s="8">
        <f t="shared" si="4"/>
        <v>135162.29999999993</v>
      </c>
      <c r="I8" s="8">
        <f t="shared" si="4"/>
        <v>136897.29999999993</v>
      </c>
      <c r="J8" s="8">
        <f t="shared" si="4"/>
        <v>139252.29999999993</v>
      </c>
      <c r="K8" s="8">
        <f t="shared" si="4"/>
        <v>141292.29999999993</v>
      </c>
      <c r="L8" s="8">
        <f t="shared" si="4"/>
        <v>149297.29999999993</v>
      </c>
      <c r="M8" s="8">
        <f t="shared" si="4"/>
        <v>151532.29999999993</v>
      </c>
      <c r="N8" s="15" t="s">
        <v>39</v>
      </c>
      <c r="O8" s="4">
        <f>M8</f>
        <v>151532.29999999993</v>
      </c>
    </row>
    <row r="9" spans="1:16" x14ac:dyDescent="0.2">
      <c r="N9" s="35" t="s">
        <v>58</v>
      </c>
      <c r="O9">
        <f>'2026'!O9+'2027'!P48</f>
        <v>7200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25</v>
      </c>
      <c r="C34" s="2">
        <v>25</v>
      </c>
      <c r="D34" s="2">
        <v>25</v>
      </c>
      <c r="E34" s="2">
        <v>25</v>
      </c>
      <c r="F34" s="2">
        <v>25</v>
      </c>
      <c r="G34" s="2">
        <v>25</v>
      </c>
      <c r="H34" s="2">
        <v>25</v>
      </c>
      <c r="I34" s="2">
        <v>25</v>
      </c>
      <c r="J34" s="2">
        <v>25</v>
      </c>
      <c r="K34" s="2">
        <v>25</v>
      </c>
      <c r="L34" s="2">
        <v>25</v>
      </c>
      <c r="M34" s="2">
        <v>25</v>
      </c>
      <c r="N34" s="14" t="s">
        <v>29</v>
      </c>
      <c r="O34" s="5" t="str">
        <f t="shared" si="5"/>
        <v>Strom</v>
      </c>
      <c r="P34" s="3">
        <f t="shared" si="6"/>
        <v>300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9155</v>
      </c>
      <c r="C49" s="19">
        <f t="shared" ref="C49:M49" si="7">SUM(C13:C48)</f>
        <v>7515</v>
      </c>
      <c r="D49" s="19">
        <f t="shared" si="7"/>
        <v>7775</v>
      </c>
      <c r="E49" s="19">
        <f t="shared" si="7"/>
        <v>8660</v>
      </c>
      <c r="F49" s="19">
        <f t="shared" si="7"/>
        <v>7615</v>
      </c>
      <c r="G49" s="19">
        <f t="shared" si="7"/>
        <v>7865</v>
      </c>
      <c r="H49" s="19">
        <f t="shared" si="7"/>
        <v>7710</v>
      </c>
      <c r="I49" s="19">
        <f t="shared" si="7"/>
        <v>8365</v>
      </c>
      <c r="J49" s="19">
        <f t="shared" si="7"/>
        <v>7745</v>
      </c>
      <c r="K49" s="19">
        <f t="shared" si="7"/>
        <v>8060</v>
      </c>
      <c r="L49" s="19">
        <f t="shared" si="7"/>
        <v>8395</v>
      </c>
      <c r="M49" s="19">
        <f t="shared" si="7"/>
        <v>7865</v>
      </c>
      <c r="N49" s="17"/>
      <c r="O49" s="18" t="s">
        <v>34</v>
      </c>
      <c r="P49" s="20">
        <f>SUM(B49:M49)</f>
        <v>96725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F5F9-1232-4B25-86D9-2A8E328F497F}">
  <dimension ref="A1:Q56"/>
  <sheetViews>
    <sheetView topLeftCell="A7" workbookViewId="0">
      <selection activeCell="B53" sqref="B53:M55"/>
    </sheetView>
  </sheetViews>
  <sheetFormatPr baseColWidth="10" defaultRowHeight="14.25" x14ac:dyDescent="0.2"/>
  <cols>
    <col min="1" max="1" width="21.5" bestFit="1" customWidth="1"/>
    <col min="2" max="13" width="11.375" bestFit="1" customWidth="1"/>
    <col min="14" max="14" width="14.25" bestFit="1" customWidth="1"/>
    <col min="15" max="15" width="19.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49</v>
      </c>
      <c r="C2" s="32" t="s">
        <v>49</v>
      </c>
      <c r="D2" s="32" t="s">
        <v>49</v>
      </c>
      <c r="E2" s="32" t="s">
        <v>49</v>
      </c>
      <c r="F2" s="32" t="s">
        <v>49</v>
      </c>
      <c r="G2" s="32" t="s">
        <v>49</v>
      </c>
      <c r="H2" s="32" t="s">
        <v>49</v>
      </c>
      <c r="I2" s="32" t="s">
        <v>49</v>
      </c>
      <c r="J2" s="32" t="s">
        <v>49</v>
      </c>
      <c r="K2" s="32" t="s">
        <v>49</v>
      </c>
      <c r="L2" s="32" t="s">
        <v>49</v>
      </c>
      <c r="M2" s="32" t="s">
        <v>49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'2027'!M8</f>
        <v>151532.29999999993</v>
      </c>
      <c r="C4" s="22">
        <f t="shared" ref="C4:M4" si="0">B8</f>
        <v>152457.29999999993</v>
      </c>
      <c r="D4" s="22">
        <f t="shared" si="0"/>
        <v>155022.29999999993</v>
      </c>
      <c r="E4" s="22">
        <f t="shared" si="0"/>
        <v>157327.29999999993</v>
      </c>
      <c r="F4" s="22">
        <f t="shared" si="0"/>
        <v>158747.29999999993</v>
      </c>
      <c r="G4" s="23">
        <f t="shared" si="0"/>
        <v>161212.29999999993</v>
      </c>
      <c r="H4" s="23">
        <f t="shared" si="0"/>
        <v>163427.29999999993</v>
      </c>
      <c r="I4" s="23">
        <f t="shared" si="0"/>
        <v>165797.29999999993</v>
      </c>
      <c r="J4" s="23">
        <f t="shared" si="0"/>
        <v>167512.29999999993</v>
      </c>
      <c r="K4" s="23">
        <f t="shared" si="0"/>
        <v>169847.29999999993</v>
      </c>
      <c r="L4" s="23">
        <f t="shared" si="0"/>
        <v>171867.29999999993</v>
      </c>
      <c r="M4" s="23">
        <f t="shared" si="0"/>
        <v>179852.29999999993</v>
      </c>
      <c r="N4" s="5" t="s">
        <v>38</v>
      </c>
      <c r="O4" s="3">
        <f>B4</f>
        <v>151532.29999999993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9175</v>
      </c>
      <c r="C6" s="24">
        <f t="shared" si="2"/>
        <v>7535</v>
      </c>
      <c r="D6" s="24">
        <f t="shared" si="2"/>
        <v>7795</v>
      </c>
      <c r="E6" s="24">
        <f t="shared" si="2"/>
        <v>8680</v>
      </c>
      <c r="F6" s="24">
        <f t="shared" si="2"/>
        <v>7635</v>
      </c>
      <c r="G6" s="24">
        <f t="shared" si="2"/>
        <v>7885</v>
      </c>
      <c r="H6" s="24">
        <f t="shared" si="2"/>
        <v>7730</v>
      </c>
      <c r="I6" s="24">
        <f t="shared" si="2"/>
        <v>8385</v>
      </c>
      <c r="J6" s="24">
        <f t="shared" si="2"/>
        <v>7765</v>
      </c>
      <c r="K6" s="24">
        <f t="shared" si="2"/>
        <v>8080</v>
      </c>
      <c r="L6" s="24">
        <f t="shared" si="2"/>
        <v>8415</v>
      </c>
      <c r="M6" s="24">
        <f t="shared" si="2"/>
        <v>7885</v>
      </c>
      <c r="N6" s="5" t="str">
        <f>A6</f>
        <v>Ausgaben</v>
      </c>
      <c r="O6" s="3">
        <f>SUM(B6:M6)</f>
        <v>96965</v>
      </c>
    </row>
    <row r="7" spans="1:16" ht="15.75" thickBot="1" x14ac:dyDescent="0.3">
      <c r="A7" s="9" t="s">
        <v>28</v>
      </c>
      <c r="B7" s="10">
        <f t="shared" ref="B7:M7" si="3">B5-B6</f>
        <v>925</v>
      </c>
      <c r="C7" s="10">
        <f t="shared" si="3"/>
        <v>2565</v>
      </c>
      <c r="D7" s="10">
        <f t="shared" si="3"/>
        <v>2305</v>
      </c>
      <c r="E7" s="10">
        <f t="shared" si="3"/>
        <v>1420</v>
      </c>
      <c r="F7" s="10">
        <f t="shared" si="3"/>
        <v>2465</v>
      </c>
      <c r="G7" s="11">
        <f t="shared" si="3"/>
        <v>2215</v>
      </c>
      <c r="H7" s="11">
        <f t="shared" si="3"/>
        <v>2370</v>
      </c>
      <c r="I7" s="11">
        <f t="shared" si="3"/>
        <v>1715</v>
      </c>
      <c r="J7" s="11">
        <f t="shared" si="3"/>
        <v>2335</v>
      </c>
      <c r="K7" s="11">
        <f t="shared" si="3"/>
        <v>2020</v>
      </c>
      <c r="L7" s="11">
        <f t="shared" si="3"/>
        <v>7985</v>
      </c>
      <c r="M7" s="11">
        <f t="shared" si="3"/>
        <v>2215</v>
      </c>
      <c r="N7" s="5" t="s">
        <v>35</v>
      </c>
      <c r="O7" s="3">
        <f>O5-O6</f>
        <v>30535</v>
      </c>
    </row>
    <row r="8" spans="1:16" ht="15" thickBot="1" x14ac:dyDescent="0.25">
      <c r="A8" s="13" t="s">
        <v>33</v>
      </c>
      <c r="B8" s="8">
        <f t="shared" ref="B8:M8" si="4">B4+B5-B6</f>
        <v>152457.29999999993</v>
      </c>
      <c r="C8" s="8">
        <f t="shared" si="4"/>
        <v>155022.29999999993</v>
      </c>
      <c r="D8" s="8">
        <f t="shared" si="4"/>
        <v>157327.29999999993</v>
      </c>
      <c r="E8" s="8">
        <f t="shared" si="4"/>
        <v>158747.29999999993</v>
      </c>
      <c r="F8" s="8">
        <f t="shared" si="4"/>
        <v>161212.29999999993</v>
      </c>
      <c r="G8" s="8">
        <f t="shared" si="4"/>
        <v>163427.29999999993</v>
      </c>
      <c r="H8" s="8">
        <f t="shared" si="4"/>
        <v>165797.29999999993</v>
      </c>
      <c r="I8" s="8">
        <f t="shared" si="4"/>
        <v>167512.29999999993</v>
      </c>
      <c r="J8" s="8">
        <f t="shared" si="4"/>
        <v>169847.29999999993</v>
      </c>
      <c r="K8" s="8">
        <f t="shared" si="4"/>
        <v>171867.29999999993</v>
      </c>
      <c r="L8" s="8">
        <f t="shared" si="4"/>
        <v>179852.29999999993</v>
      </c>
      <c r="M8" s="8">
        <f t="shared" si="4"/>
        <v>182067.29999999993</v>
      </c>
      <c r="N8" s="15" t="s">
        <v>39</v>
      </c>
      <c r="O8" s="4">
        <f>M8</f>
        <v>182067.29999999993</v>
      </c>
    </row>
    <row r="9" spans="1:16" x14ac:dyDescent="0.2">
      <c r="N9" s="35" t="s">
        <v>58</v>
      </c>
      <c r="O9">
        <f>'2027'!O9+'2028'!P48</f>
        <v>8400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9175</v>
      </c>
      <c r="C49" s="19">
        <f t="shared" ref="C49:M49" si="7">SUM(C13:C48)</f>
        <v>7535</v>
      </c>
      <c r="D49" s="19">
        <f t="shared" si="7"/>
        <v>7795</v>
      </c>
      <c r="E49" s="19">
        <f t="shared" si="7"/>
        <v>8680</v>
      </c>
      <c r="F49" s="19">
        <f t="shared" si="7"/>
        <v>7635</v>
      </c>
      <c r="G49" s="19">
        <f t="shared" si="7"/>
        <v>7885</v>
      </c>
      <c r="H49" s="19">
        <f t="shared" si="7"/>
        <v>7730</v>
      </c>
      <c r="I49" s="19">
        <f t="shared" si="7"/>
        <v>8385</v>
      </c>
      <c r="J49" s="19">
        <f t="shared" si="7"/>
        <v>7765</v>
      </c>
      <c r="K49" s="19">
        <f t="shared" si="7"/>
        <v>8080</v>
      </c>
      <c r="L49" s="19">
        <f t="shared" si="7"/>
        <v>8415</v>
      </c>
      <c r="M49" s="19">
        <f t="shared" si="7"/>
        <v>7885</v>
      </c>
      <c r="N49" s="17"/>
      <c r="O49" s="18" t="s">
        <v>34</v>
      </c>
      <c r="P49" s="20">
        <f>SUM(B49:M49)</f>
        <v>96965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11C2-467E-4176-959A-CEA0895257B0}">
  <sheetPr>
    <tabColor theme="9" tint="0.39997558519241921"/>
  </sheetPr>
  <dimension ref="A1:Q56"/>
  <sheetViews>
    <sheetView workbookViewId="0">
      <selection activeCell="B31" sqref="B31"/>
    </sheetView>
  </sheetViews>
  <sheetFormatPr baseColWidth="10" defaultRowHeight="14.25" x14ac:dyDescent="0.2"/>
  <cols>
    <col min="1" max="1" width="31.875" bestFit="1" customWidth="1"/>
    <col min="2" max="13" width="11.375" bestFit="1" customWidth="1"/>
    <col min="14" max="14" width="14.25" bestFit="1" customWidth="1"/>
    <col min="15" max="15" width="31.875" bestFit="1" customWidth="1"/>
    <col min="16" max="16" width="11.3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50</v>
      </c>
      <c r="C2" s="32" t="s">
        <v>50</v>
      </c>
      <c r="D2" s="32" t="s">
        <v>50</v>
      </c>
      <c r="E2" s="32" t="s">
        <v>50</v>
      </c>
      <c r="F2" s="32" t="s">
        <v>50</v>
      </c>
      <c r="G2" s="32" t="s">
        <v>50</v>
      </c>
      <c r="H2" s="32" t="s">
        <v>50</v>
      </c>
      <c r="I2" s="32" t="s">
        <v>50</v>
      </c>
      <c r="J2" s="32" t="s">
        <v>50</v>
      </c>
      <c r="K2" s="32" t="s">
        <v>50</v>
      </c>
      <c r="L2" s="32" t="s">
        <v>50</v>
      </c>
      <c r="M2" s="32" t="s">
        <v>50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'2028'!M8</f>
        <v>182067.29999999993</v>
      </c>
      <c r="C4" s="22">
        <f t="shared" ref="C4:M4" si="0">B8</f>
        <v>182992.29999999993</v>
      </c>
      <c r="D4" s="22">
        <f t="shared" si="0"/>
        <v>185557.29999999993</v>
      </c>
      <c r="E4" s="22">
        <f t="shared" si="0"/>
        <v>187862.29999999993</v>
      </c>
      <c r="F4" s="22">
        <f t="shared" si="0"/>
        <v>189282.29999999993</v>
      </c>
      <c r="G4" s="23">
        <f t="shared" si="0"/>
        <v>191747.29999999993</v>
      </c>
      <c r="H4" s="23">
        <f t="shared" si="0"/>
        <v>193962.29999999993</v>
      </c>
      <c r="I4" s="23">
        <f t="shared" si="0"/>
        <v>196332.29999999993</v>
      </c>
      <c r="J4" s="23">
        <f t="shared" si="0"/>
        <v>198047.29999999993</v>
      </c>
      <c r="K4" s="23">
        <f t="shared" si="0"/>
        <v>200382.29999999993</v>
      </c>
      <c r="L4" s="23">
        <f t="shared" si="0"/>
        <v>202402.29999999993</v>
      </c>
      <c r="M4" s="23">
        <f t="shared" si="0"/>
        <v>210387.29999999993</v>
      </c>
      <c r="N4" s="5" t="s">
        <v>38</v>
      </c>
      <c r="O4" s="3">
        <f>B4</f>
        <v>182067.29999999993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9175</v>
      </c>
      <c r="C6" s="24">
        <f t="shared" si="2"/>
        <v>7535</v>
      </c>
      <c r="D6" s="24">
        <f t="shared" si="2"/>
        <v>7795</v>
      </c>
      <c r="E6" s="24">
        <f t="shared" si="2"/>
        <v>8680</v>
      </c>
      <c r="F6" s="24">
        <f t="shared" si="2"/>
        <v>7635</v>
      </c>
      <c r="G6" s="24">
        <f t="shared" si="2"/>
        <v>7885</v>
      </c>
      <c r="H6" s="24">
        <f t="shared" si="2"/>
        <v>7730</v>
      </c>
      <c r="I6" s="24">
        <f t="shared" si="2"/>
        <v>8385</v>
      </c>
      <c r="J6" s="24">
        <f t="shared" si="2"/>
        <v>7765</v>
      </c>
      <c r="K6" s="24">
        <f t="shared" si="2"/>
        <v>8080</v>
      </c>
      <c r="L6" s="24">
        <f t="shared" si="2"/>
        <v>8415</v>
      </c>
      <c r="M6" s="24">
        <f t="shared" si="2"/>
        <v>7885</v>
      </c>
      <c r="N6" s="5" t="str">
        <f>A6</f>
        <v>Ausgaben</v>
      </c>
      <c r="O6" s="3">
        <f>SUM(B6:M6)</f>
        <v>96965</v>
      </c>
    </row>
    <row r="7" spans="1:16" ht="15.75" thickBot="1" x14ac:dyDescent="0.3">
      <c r="A7" s="9" t="s">
        <v>28</v>
      </c>
      <c r="B7" s="10">
        <f t="shared" ref="B7:M7" si="3">B5-B6</f>
        <v>925</v>
      </c>
      <c r="C7" s="10">
        <f t="shared" si="3"/>
        <v>2565</v>
      </c>
      <c r="D7" s="10">
        <f t="shared" si="3"/>
        <v>2305</v>
      </c>
      <c r="E7" s="10">
        <f t="shared" si="3"/>
        <v>1420</v>
      </c>
      <c r="F7" s="10">
        <f t="shared" si="3"/>
        <v>2465</v>
      </c>
      <c r="G7" s="11">
        <f t="shared" si="3"/>
        <v>2215</v>
      </c>
      <c r="H7" s="11">
        <f t="shared" si="3"/>
        <v>2370</v>
      </c>
      <c r="I7" s="11">
        <f t="shared" si="3"/>
        <v>1715</v>
      </c>
      <c r="J7" s="11">
        <f t="shared" si="3"/>
        <v>2335</v>
      </c>
      <c r="K7" s="11">
        <f t="shared" si="3"/>
        <v>2020</v>
      </c>
      <c r="L7" s="11">
        <f t="shared" si="3"/>
        <v>7985</v>
      </c>
      <c r="M7" s="11">
        <f t="shared" si="3"/>
        <v>2215</v>
      </c>
      <c r="N7" s="5" t="s">
        <v>35</v>
      </c>
      <c r="O7" s="3">
        <f>O5-O6</f>
        <v>30535</v>
      </c>
    </row>
    <row r="8" spans="1:16" ht="15" thickBot="1" x14ac:dyDescent="0.25">
      <c r="A8" s="13" t="s">
        <v>33</v>
      </c>
      <c r="B8" s="8">
        <f t="shared" ref="B8:M8" si="4">B4+B5-B6</f>
        <v>182992.29999999993</v>
      </c>
      <c r="C8" s="8">
        <f t="shared" si="4"/>
        <v>185557.29999999993</v>
      </c>
      <c r="D8" s="8">
        <f t="shared" si="4"/>
        <v>187862.29999999993</v>
      </c>
      <c r="E8" s="8">
        <f t="shared" si="4"/>
        <v>189282.29999999993</v>
      </c>
      <c r="F8" s="8">
        <f t="shared" si="4"/>
        <v>191747.29999999993</v>
      </c>
      <c r="G8" s="8">
        <f t="shared" si="4"/>
        <v>193962.29999999993</v>
      </c>
      <c r="H8" s="8">
        <f t="shared" si="4"/>
        <v>196332.29999999993</v>
      </c>
      <c r="I8" s="8">
        <f t="shared" si="4"/>
        <v>198047.29999999993</v>
      </c>
      <c r="J8" s="8">
        <f t="shared" si="4"/>
        <v>200382.29999999993</v>
      </c>
      <c r="K8" s="8">
        <f t="shared" si="4"/>
        <v>202402.29999999993</v>
      </c>
      <c r="L8" s="8">
        <f t="shared" si="4"/>
        <v>210387.29999999993</v>
      </c>
      <c r="M8" s="8">
        <f t="shared" si="4"/>
        <v>212602.29999999993</v>
      </c>
      <c r="N8" s="15" t="s">
        <v>39</v>
      </c>
      <c r="O8" s="4">
        <f>M8</f>
        <v>212602.29999999993</v>
      </c>
    </row>
    <row r="9" spans="1:16" x14ac:dyDescent="0.2">
      <c r="N9" s="35" t="s">
        <v>58</v>
      </c>
      <c r="O9">
        <f>'2028'!O9+'2029_10Jahre'!P48</f>
        <v>9600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9175</v>
      </c>
      <c r="C49" s="19">
        <f t="shared" ref="C49:M49" si="7">SUM(C13:C48)</f>
        <v>7535</v>
      </c>
      <c r="D49" s="19">
        <f t="shared" si="7"/>
        <v>7795</v>
      </c>
      <c r="E49" s="19">
        <f t="shared" si="7"/>
        <v>8680</v>
      </c>
      <c r="F49" s="19">
        <f t="shared" si="7"/>
        <v>7635</v>
      </c>
      <c r="G49" s="19">
        <f t="shared" si="7"/>
        <v>7885</v>
      </c>
      <c r="H49" s="19">
        <f t="shared" si="7"/>
        <v>7730</v>
      </c>
      <c r="I49" s="19">
        <f t="shared" si="7"/>
        <v>8385</v>
      </c>
      <c r="J49" s="19">
        <f t="shared" si="7"/>
        <v>7765</v>
      </c>
      <c r="K49" s="19">
        <f t="shared" si="7"/>
        <v>8080</v>
      </c>
      <c r="L49" s="19">
        <f t="shared" si="7"/>
        <v>8415</v>
      </c>
      <c r="M49" s="19">
        <f t="shared" si="7"/>
        <v>7885</v>
      </c>
      <c r="N49" s="17"/>
      <c r="O49" s="18" t="s">
        <v>34</v>
      </c>
      <c r="P49" s="20">
        <f>SUM(B49:M49)</f>
        <v>96965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D2FE-D117-4D26-891F-CCF848A64018}">
  <dimension ref="A1:Q56"/>
  <sheetViews>
    <sheetView topLeftCell="A2" workbookViewId="0">
      <selection activeCell="B53" sqref="B53:M55"/>
    </sheetView>
  </sheetViews>
  <sheetFormatPr baseColWidth="10" defaultRowHeight="14.25" x14ac:dyDescent="0.2"/>
  <cols>
    <col min="1" max="1" width="21.5" bestFit="1" customWidth="1"/>
    <col min="2" max="13" width="11.375" bestFit="1" customWidth="1"/>
    <col min="14" max="14" width="14.25" bestFit="1" customWidth="1"/>
    <col min="15" max="15" width="21.5" bestFit="1" customWidth="1"/>
    <col min="16" max="16" width="10.375" bestFit="1" customWidth="1"/>
    <col min="17" max="17" width="13.875" style="1" bestFit="1" customWidth="1"/>
    <col min="18" max="18" width="11.375" bestFit="1" customWidth="1"/>
  </cols>
  <sheetData>
    <row r="1" spans="1:16" ht="15.75" thickBot="1" x14ac:dyDescent="0.25">
      <c r="A1" s="101" t="s">
        <v>37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L1" s="103"/>
      <c r="M1" s="103"/>
      <c r="N1" s="103"/>
      <c r="O1" s="104"/>
    </row>
    <row r="2" spans="1:16" s="30" customFormat="1" ht="15.75" thickBot="1" x14ac:dyDescent="0.25">
      <c r="A2" s="31"/>
      <c r="B2" s="32" t="s">
        <v>51</v>
      </c>
      <c r="C2" s="32" t="s">
        <v>51</v>
      </c>
      <c r="D2" s="32" t="s">
        <v>51</v>
      </c>
      <c r="E2" s="32" t="s">
        <v>51</v>
      </c>
      <c r="F2" s="32" t="s">
        <v>51</v>
      </c>
      <c r="G2" s="32" t="s">
        <v>51</v>
      </c>
      <c r="H2" s="32" t="s">
        <v>51</v>
      </c>
      <c r="I2" s="32" t="s">
        <v>51</v>
      </c>
      <c r="J2" s="32" t="s">
        <v>51</v>
      </c>
      <c r="K2" s="32" t="s">
        <v>51</v>
      </c>
      <c r="L2" s="32" t="s">
        <v>51</v>
      </c>
      <c r="M2" s="32" t="s">
        <v>51</v>
      </c>
      <c r="N2" s="33"/>
      <c r="O2" s="34"/>
    </row>
    <row r="3" spans="1:16" s="30" customFormat="1" x14ac:dyDescent="0.2">
      <c r="A3" s="26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8" t="s">
        <v>15</v>
      </c>
      <c r="H3" s="29" t="s">
        <v>16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89" t="s">
        <v>3</v>
      </c>
      <c r="O3" s="90"/>
    </row>
    <row r="4" spans="1:16" x14ac:dyDescent="0.2">
      <c r="A4" s="5" t="s">
        <v>32</v>
      </c>
      <c r="B4" s="22">
        <f>'2029_10Jahre'!M8</f>
        <v>212602.29999999993</v>
      </c>
      <c r="C4" s="22">
        <f t="shared" ref="C4:M4" si="0">B8</f>
        <v>213527.29999999993</v>
      </c>
      <c r="D4" s="22">
        <f t="shared" si="0"/>
        <v>216092.29999999993</v>
      </c>
      <c r="E4" s="22">
        <f t="shared" si="0"/>
        <v>218397.29999999993</v>
      </c>
      <c r="F4" s="22">
        <f t="shared" si="0"/>
        <v>219817.29999999993</v>
      </c>
      <c r="G4" s="23">
        <f t="shared" si="0"/>
        <v>222282.29999999993</v>
      </c>
      <c r="H4" s="23">
        <f t="shared" si="0"/>
        <v>224497.29999999993</v>
      </c>
      <c r="I4" s="23">
        <f t="shared" si="0"/>
        <v>226867.29999999993</v>
      </c>
      <c r="J4" s="23">
        <f t="shared" si="0"/>
        <v>228582.29999999993</v>
      </c>
      <c r="K4" s="23">
        <f t="shared" si="0"/>
        <v>230917.29999999993</v>
      </c>
      <c r="L4" s="23">
        <f t="shared" si="0"/>
        <v>232937.29999999993</v>
      </c>
      <c r="M4" s="23">
        <f t="shared" si="0"/>
        <v>240922.29999999993</v>
      </c>
      <c r="N4" s="5" t="s">
        <v>38</v>
      </c>
      <c r="O4" s="3">
        <f>B4</f>
        <v>212602.29999999993</v>
      </c>
    </row>
    <row r="5" spans="1:16" x14ac:dyDescent="0.2">
      <c r="A5" s="5" t="s">
        <v>1</v>
      </c>
      <c r="B5" s="22">
        <f t="shared" ref="B5:M5" si="1">B56</f>
        <v>10100</v>
      </c>
      <c r="C5" s="22">
        <f t="shared" si="1"/>
        <v>10100</v>
      </c>
      <c r="D5" s="22">
        <f t="shared" si="1"/>
        <v>10100</v>
      </c>
      <c r="E5" s="22">
        <f t="shared" si="1"/>
        <v>10100</v>
      </c>
      <c r="F5" s="22">
        <f t="shared" si="1"/>
        <v>10100</v>
      </c>
      <c r="G5" s="22">
        <f t="shared" si="1"/>
        <v>10100</v>
      </c>
      <c r="H5" s="22">
        <f t="shared" si="1"/>
        <v>10100</v>
      </c>
      <c r="I5" s="22">
        <f t="shared" si="1"/>
        <v>10100</v>
      </c>
      <c r="J5" s="22">
        <f t="shared" si="1"/>
        <v>10100</v>
      </c>
      <c r="K5" s="22">
        <f t="shared" si="1"/>
        <v>10100</v>
      </c>
      <c r="L5" s="22">
        <f t="shared" si="1"/>
        <v>16400</v>
      </c>
      <c r="M5" s="22">
        <f t="shared" si="1"/>
        <v>10100</v>
      </c>
      <c r="N5" s="5" t="str">
        <f>A5</f>
        <v>Einnahmen</v>
      </c>
      <c r="O5" s="3">
        <f>SUM(B5:M5)</f>
        <v>127500</v>
      </c>
    </row>
    <row r="6" spans="1:16" ht="15" thickBot="1" x14ac:dyDescent="0.25">
      <c r="A6" s="12" t="s">
        <v>2</v>
      </c>
      <c r="B6" s="24">
        <f t="shared" ref="B6:M6" si="2">B49</f>
        <v>9175</v>
      </c>
      <c r="C6" s="24">
        <f t="shared" si="2"/>
        <v>7535</v>
      </c>
      <c r="D6" s="24">
        <f t="shared" si="2"/>
        <v>7795</v>
      </c>
      <c r="E6" s="24">
        <f t="shared" si="2"/>
        <v>8680</v>
      </c>
      <c r="F6" s="24">
        <f t="shared" si="2"/>
        <v>7635</v>
      </c>
      <c r="G6" s="24">
        <f t="shared" si="2"/>
        <v>7885</v>
      </c>
      <c r="H6" s="24">
        <f t="shared" si="2"/>
        <v>7730</v>
      </c>
      <c r="I6" s="24">
        <f t="shared" si="2"/>
        <v>8385</v>
      </c>
      <c r="J6" s="24">
        <f t="shared" si="2"/>
        <v>7765</v>
      </c>
      <c r="K6" s="24">
        <f t="shared" si="2"/>
        <v>8080</v>
      </c>
      <c r="L6" s="24">
        <f t="shared" si="2"/>
        <v>8415</v>
      </c>
      <c r="M6" s="24">
        <f t="shared" si="2"/>
        <v>7885</v>
      </c>
      <c r="N6" s="5" t="str">
        <f>A6</f>
        <v>Ausgaben</v>
      </c>
      <c r="O6" s="3">
        <f>SUM(B6:M6)</f>
        <v>96965</v>
      </c>
    </row>
    <row r="7" spans="1:16" ht="15.75" thickBot="1" x14ac:dyDescent="0.3">
      <c r="A7" s="9" t="s">
        <v>28</v>
      </c>
      <c r="B7" s="10">
        <f t="shared" ref="B7:M7" si="3">B5-B6</f>
        <v>925</v>
      </c>
      <c r="C7" s="10">
        <f t="shared" si="3"/>
        <v>2565</v>
      </c>
      <c r="D7" s="10">
        <f t="shared" si="3"/>
        <v>2305</v>
      </c>
      <c r="E7" s="10">
        <f t="shared" si="3"/>
        <v>1420</v>
      </c>
      <c r="F7" s="10">
        <f t="shared" si="3"/>
        <v>2465</v>
      </c>
      <c r="G7" s="11">
        <f t="shared" si="3"/>
        <v>2215</v>
      </c>
      <c r="H7" s="11">
        <f t="shared" si="3"/>
        <v>2370</v>
      </c>
      <c r="I7" s="11">
        <f t="shared" si="3"/>
        <v>1715</v>
      </c>
      <c r="J7" s="11">
        <f t="shared" si="3"/>
        <v>2335</v>
      </c>
      <c r="K7" s="11">
        <f t="shared" si="3"/>
        <v>2020</v>
      </c>
      <c r="L7" s="11">
        <f t="shared" si="3"/>
        <v>7985</v>
      </c>
      <c r="M7" s="11">
        <f t="shared" si="3"/>
        <v>2215</v>
      </c>
      <c r="N7" s="5" t="s">
        <v>35</v>
      </c>
      <c r="O7" s="3">
        <f>O5-O6</f>
        <v>30535</v>
      </c>
    </row>
    <row r="8" spans="1:16" ht="15" thickBot="1" x14ac:dyDescent="0.25">
      <c r="A8" s="13" t="s">
        <v>33</v>
      </c>
      <c r="B8" s="8">
        <f t="shared" ref="B8:M8" si="4">B4+B5-B6</f>
        <v>213527.29999999993</v>
      </c>
      <c r="C8" s="8">
        <f t="shared" si="4"/>
        <v>216092.29999999993</v>
      </c>
      <c r="D8" s="8">
        <f t="shared" si="4"/>
        <v>218397.29999999993</v>
      </c>
      <c r="E8" s="8">
        <f t="shared" si="4"/>
        <v>219817.29999999993</v>
      </c>
      <c r="F8" s="8">
        <f t="shared" si="4"/>
        <v>222282.29999999993</v>
      </c>
      <c r="G8" s="8">
        <f t="shared" si="4"/>
        <v>224497.29999999993</v>
      </c>
      <c r="H8" s="8">
        <f t="shared" si="4"/>
        <v>226867.29999999993</v>
      </c>
      <c r="I8" s="8">
        <f t="shared" si="4"/>
        <v>228582.29999999993</v>
      </c>
      <c r="J8" s="8">
        <f t="shared" si="4"/>
        <v>230917.29999999993</v>
      </c>
      <c r="K8" s="8">
        <f t="shared" si="4"/>
        <v>232937.29999999993</v>
      </c>
      <c r="L8" s="8">
        <f t="shared" si="4"/>
        <v>240922.29999999993</v>
      </c>
      <c r="M8" s="8">
        <f t="shared" si="4"/>
        <v>243137.29999999993</v>
      </c>
      <c r="N8" s="15" t="s">
        <v>39</v>
      </c>
      <c r="O8" s="4">
        <f>M8</f>
        <v>243137.29999999993</v>
      </c>
    </row>
    <row r="9" spans="1:16" x14ac:dyDescent="0.2">
      <c r="N9" s="35" t="s">
        <v>58</v>
      </c>
      <c r="O9">
        <f>'2029_10Jahre'!O9+'2030'!P48</f>
        <v>10800</v>
      </c>
    </row>
    <row r="10" spans="1:16" ht="15" thickBot="1" x14ac:dyDescent="0.25">
      <c r="N10" s="65"/>
    </row>
    <row r="11" spans="1:16" ht="15" x14ac:dyDescent="0.2">
      <c r="A11" s="91" t="s">
        <v>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94"/>
    </row>
    <row r="12" spans="1:16" ht="15" thickBot="1" x14ac:dyDescent="0.25">
      <c r="A12" s="12"/>
      <c r="B12" s="63" t="s">
        <v>4</v>
      </c>
      <c r="C12" s="63" t="s">
        <v>5</v>
      </c>
      <c r="D12" s="63" t="s">
        <v>6</v>
      </c>
      <c r="E12" s="63" t="s">
        <v>7</v>
      </c>
      <c r="F12" s="63" t="s">
        <v>8</v>
      </c>
      <c r="G12" s="64" t="s">
        <v>15</v>
      </c>
      <c r="H12" s="65" t="s">
        <v>16</v>
      </c>
      <c r="I12" s="65" t="s">
        <v>9</v>
      </c>
      <c r="J12" s="65" t="s">
        <v>10</v>
      </c>
      <c r="K12" s="65" t="s">
        <v>11</v>
      </c>
      <c r="L12" s="65" t="s">
        <v>12</v>
      </c>
      <c r="M12" s="65" t="s">
        <v>13</v>
      </c>
      <c r="N12" s="64" t="s">
        <v>18</v>
      </c>
      <c r="O12" s="95" t="s">
        <v>3</v>
      </c>
      <c r="P12" s="96"/>
    </row>
    <row r="13" spans="1:16" x14ac:dyDescent="0.2">
      <c r="A13" s="70" t="s">
        <v>19</v>
      </c>
      <c r="B13" s="71">
        <v>1300</v>
      </c>
      <c r="C13" s="71">
        <v>1300</v>
      </c>
      <c r="D13" s="71">
        <v>1300</v>
      </c>
      <c r="E13" s="71">
        <v>1300</v>
      </c>
      <c r="F13" s="71">
        <v>1300</v>
      </c>
      <c r="G13" s="71">
        <v>1300</v>
      </c>
      <c r="H13" s="71">
        <v>1300</v>
      </c>
      <c r="I13" s="71">
        <v>1300</v>
      </c>
      <c r="J13" s="71">
        <v>1300</v>
      </c>
      <c r="K13" s="71">
        <v>1300</v>
      </c>
      <c r="L13" s="71">
        <v>1300</v>
      </c>
      <c r="M13" s="71">
        <v>1300</v>
      </c>
      <c r="N13" s="72" t="s">
        <v>29</v>
      </c>
      <c r="O13" s="70" t="str">
        <f t="shared" ref="O13:O48" si="5">A13</f>
        <v>Kredit Haus</v>
      </c>
      <c r="P13" s="73">
        <f>SUM(B13:M13)</f>
        <v>15600</v>
      </c>
    </row>
    <row r="14" spans="1:16" x14ac:dyDescent="0.2">
      <c r="A14" s="5" t="s">
        <v>96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4" t="s">
        <v>29</v>
      </c>
      <c r="O14" s="5" t="str">
        <f t="shared" si="5"/>
        <v>Kredit PSD bis 05/2026</v>
      </c>
      <c r="P14" s="3">
        <f t="shared" ref="P14:P48" si="6">SUM(B14:M14)</f>
        <v>0</v>
      </c>
    </row>
    <row r="15" spans="1:16" x14ac:dyDescent="0.2">
      <c r="A15" s="12" t="s">
        <v>97</v>
      </c>
      <c r="B15" s="7">
        <v>200</v>
      </c>
      <c r="C15" s="7">
        <v>200</v>
      </c>
      <c r="D15" s="7">
        <v>200</v>
      </c>
      <c r="E15" s="7">
        <v>200</v>
      </c>
      <c r="F15" s="7">
        <v>200</v>
      </c>
      <c r="G15" s="7">
        <v>200</v>
      </c>
      <c r="H15" s="7">
        <v>200</v>
      </c>
      <c r="I15" s="7">
        <v>200</v>
      </c>
      <c r="J15" s="7">
        <v>200</v>
      </c>
      <c r="K15" s="7">
        <v>200</v>
      </c>
      <c r="L15" s="7">
        <v>200</v>
      </c>
      <c r="M15" s="7">
        <v>200</v>
      </c>
      <c r="N15" s="76" t="s">
        <v>29</v>
      </c>
      <c r="O15" s="5" t="str">
        <f t="shared" si="5"/>
        <v>Modernisierungskredit PV bis 03/2035</v>
      </c>
      <c r="P15" s="3">
        <f t="shared" si="6"/>
        <v>2400</v>
      </c>
    </row>
    <row r="16" spans="1:16" ht="15" thickBot="1" x14ac:dyDescent="0.25">
      <c r="A16" s="15" t="s">
        <v>95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5" t="s">
        <v>29</v>
      </c>
      <c r="O16" s="15" t="str">
        <f t="shared" si="5"/>
        <v>Zusatzkredit PV</v>
      </c>
      <c r="P16" s="4">
        <f t="shared" si="6"/>
        <v>0</v>
      </c>
    </row>
    <row r="17" spans="1:16" x14ac:dyDescent="0.2">
      <c r="A17" s="5" t="s">
        <v>94</v>
      </c>
      <c r="B17" s="2">
        <v>1500</v>
      </c>
      <c r="C17" s="2">
        <v>1500</v>
      </c>
      <c r="D17" s="2">
        <v>1500</v>
      </c>
      <c r="E17" s="2">
        <v>1500</v>
      </c>
      <c r="F17" s="2">
        <v>1500</v>
      </c>
      <c r="G17" s="2">
        <v>1500</v>
      </c>
      <c r="H17" s="2">
        <v>1500</v>
      </c>
      <c r="I17" s="2">
        <v>1500</v>
      </c>
      <c r="J17" s="2">
        <v>1500</v>
      </c>
      <c r="K17" s="2">
        <v>1500</v>
      </c>
      <c r="L17" s="2">
        <v>1500</v>
      </c>
      <c r="M17" s="2">
        <v>1500</v>
      </c>
      <c r="N17" s="14" t="s">
        <v>29</v>
      </c>
      <c r="O17" s="5" t="str">
        <f t="shared" si="5"/>
        <v>Steuer FA Andy</v>
      </c>
      <c r="P17" s="3">
        <f t="shared" si="6"/>
        <v>18000</v>
      </c>
    </row>
    <row r="18" spans="1:16" ht="15" thickBot="1" x14ac:dyDescent="0.25">
      <c r="A18" s="35" t="s">
        <v>93</v>
      </c>
      <c r="B18" s="2">
        <v>1300</v>
      </c>
      <c r="C18" s="2">
        <v>1300</v>
      </c>
      <c r="D18" s="2">
        <v>1300</v>
      </c>
      <c r="E18" s="2">
        <v>1300</v>
      </c>
      <c r="F18" s="2">
        <v>1300</v>
      </c>
      <c r="G18" s="2">
        <v>1300</v>
      </c>
      <c r="H18" s="2">
        <v>1300</v>
      </c>
      <c r="I18" s="2">
        <v>1300</v>
      </c>
      <c r="J18" s="2">
        <v>1300</v>
      </c>
      <c r="K18" s="2">
        <v>1300</v>
      </c>
      <c r="L18" s="2">
        <v>1300</v>
      </c>
      <c r="M18" s="2">
        <v>1300</v>
      </c>
      <c r="N18" s="14" t="s">
        <v>29</v>
      </c>
      <c r="O18" s="5" t="str">
        <f t="shared" si="5"/>
        <v>Techniker KV Andy</v>
      </c>
      <c r="P18" s="3">
        <f t="shared" si="6"/>
        <v>15600</v>
      </c>
    </row>
    <row r="19" spans="1:16" x14ac:dyDescent="0.2">
      <c r="A19" s="70" t="s">
        <v>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100</v>
      </c>
      <c r="L19" s="71">
        <v>0</v>
      </c>
      <c r="M19" s="71">
        <v>0</v>
      </c>
      <c r="N19" s="72" t="s">
        <v>31</v>
      </c>
      <c r="O19" s="70" t="str">
        <f t="shared" si="5"/>
        <v>Vers. Haushaftpflicht</v>
      </c>
      <c r="P19" s="73">
        <f t="shared" si="6"/>
        <v>100</v>
      </c>
    </row>
    <row r="20" spans="1:16" x14ac:dyDescent="0.2">
      <c r="A20" s="5" t="s">
        <v>76</v>
      </c>
      <c r="B20" s="2">
        <v>300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4" t="s">
        <v>31</v>
      </c>
      <c r="O20" s="5" t="str">
        <f t="shared" si="5"/>
        <v>Vers. Kombi PrivHaft,Glas,Hausrat</v>
      </c>
      <c r="P20" s="3">
        <f t="shared" si="6"/>
        <v>300</v>
      </c>
    </row>
    <row r="21" spans="1:16" x14ac:dyDescent="0.2">
      <c r="A21" s="5" t="s">
        <v>77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200</v>
      </c>
      <c r="J21" s="2">
        <v>0</v>
      </c>
      <c r="K21" s="2">
        <v>0</v>
      </c>
      <c r="L21" s="2">
        <v>0</v>
      </c>
      <c r="M21" s="2">
        <v>0</v>
      </c>
      <c r="N21" s="14" t="s">
        <v>31</v>
      </c>
      <c r="O21" s="5" t="str">
        <f t="shared" si="5"/>
        <v>Vers. LV Jana</v>
      </c>
      <c r="P21" s="3">
        <f t="shared" si="6"/>
        <v>200</v>
      </c>
    </row>
    <row r="22" spans="1:16" x14ac:dyDescent="0.2">
      <c r="A22" s="35" t="s">
        <v>78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300</v>
      </c>
      <c r="J22" s="2">
        <v>0</v>
      </c>
      <c r="K22" s="2">
        <v>0</v>
      </c>
      <c r="L22" s="2">
        <v>0</v>
      </c>
      <c r="M22" s="2">
        <v>0</v>
      </c>
      <c r="N22" s="14" t="s">
        <v>31</v>
      </c>
      <c r="O22" s="5" t="str">
        <f t="shared" si="5"/>
        <v>Vers. LV Andy</v>
      </c>
      <c r="P22" s="3">
        <f t="shared" si="6"/>
        <v>300</v>
      </c>
    </row>
    <row r="23" spans="1:16" x14ac:dyDescent="0.2">
      <c r="A23" s="5" t="s">
        <v>79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780</v>
      </c>
      <c r="M23" s="2">
        <v>0</v>
      </c>
      <c r="N23" s="14" t="s">
        <v>31</v>
      </c>
      <c r="O23" s="5" t="str">
        <f t="shared" si="5"/>
        <v>Vers. Gebäudevers.</v>
      </c>
      <c r="P23" s="3">
        <f t="shared" si="6"/>
        <v>780</v>
      </c>
    </row>
    <row r="24" spans="1:16" x14ac:dyDescent="0.2">
      <c r="A24" s="5" t="s">
        <v>80</v>
      </c>
      <c r="B24" s="2">
        <v>85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4" t="s">
        <v>31</v>
      </c>
      <c r="O24" s="5" t="str">
        <f t="shared" si="5"/>
        <v>Vers. Ergo Hausrat Weil</v>
      </c>
      <c r="P24" s="3">
        <f t="shared" si="6"/>
        <v>85</v>
      </c>
    </row>
    <row r="25" spans="1:16" ht="15" thickBot="1" x14ac:dyDescent="0.25">
      <c r="A25" s="15" t="s">
        <v>81</v>
      </c>
      <c r="B25" s="74">
        <v>125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5" t="s">
        <v>31</v>
      </c>
      <c r="O25" s="15" t="str">
        <f t="shared" si="5"/>
        <v>Vers. Ergo Haftpflicht Weil</v>
      </c>
      <c r="P25" s="4">
        <f t="shared" si="6"/>
        <v>125</v>
      </c>
    </row>
    <row r="26" spans="1:16" x14ac:dyDescent="0.2">
      <c r="A26" s="70" t="s">
        <v>82</v>
      </c>
      <c r="B26" s="71">
        <v>475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31</v>
      </c>
      <c r="O26" s="70" t="str">
        <f t="shared" si="5"/>
        <v>Vers. HUK24 Auto Andy</v>
      </c>
      <c r="P26" s="73">
        <f t="shared" si="6"/>
        <v>475</v>
      </c>
    </row>
    <row r="27" spans="1:16" x14ac:dyDescent="0.2">
      <c r="A27" s="5" t="s">
        <v>83</v>
      </c>
      <c r="B27" s="2">
        <v>350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14" t="s">
        <v>31</v>
      </c>
      <c r="O27" s="5" t="str">
        <f t="shared" si="5"/>
        <v>Vers. HUK24 Auto Jana</v>
      </c>
      <c r="P27" s="3">
        <f t="shared" si="6"/>
        <v>350</v>
      </c>
    </row>
    <row r="28" spans="1:16" x14ac:dyDescent="0.2">
      <c r="A28" s="5" t="s">
        <v>86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130</v>
      </c>
      <c r="K28" s="2">
        <v>0</v>
      </c>
      <c r="L28" s="2">
        <v>0</v>
      </c>
      <c r="M28" s="2">
        <v>0</v>
      </c>
      <c r="N28" s="14" t="s">
        <v>31</v>
      </c>
      <c r="O28" s="5" t="str">
        <f t="shared" si="5"/>
        <v>Vers. ADAC</v>
      </c>
      <c r="P28" s="3">
        <f t="shared" si="6"/>
        <v>130</v>
      </c>
    </row>
    <row r="29" spans="1:16" x14ac:dyDescent="0.2">
      <c r="A29" s="5" t="s">
        <v>84</v>
      </c>
      <c r="B29" s="2">
        <v>110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4" t="s">
        <v>31</v>
      </c>
      <c r="O29" s="5" t="str">
        <f t="shared" si="5"/>
        <v>Steuer KFZ Golf</v>
      </c>
      <c r="P29" s="3">
        <f t="shared" si="6"/>
        <v>110</v>
      </c>
    </row>
    <row r="30" spans="1:16" ht="15" thickBot="1" x14ac:dyDescent="0.25">
      <c r="A30" s="15" t="s">
        <v>85</v>
      </c>
      <c r="B30" s="74">
        <v>0</v>
      </c>
      <c r="C30" s="74">
        <v>0</v>
      </c>
      <c r="D30" s="74">
        <v>260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5" t="s">
        <v>31</v>
      </c>
      <c r="O30" s="15" t="str">
        <f t="shared" si="5"/>
        <v>Steuer KFZ Skoda</v>
      </c>
      <c r="P30" s="4">
        <f t="shared" si="6"/>
        <v>260</v>
      </c>
    </row>
    <row r="31" spans="1:16" x14ac:dyDescent="0.2">
      <c r="A31" s="66" t="s">
        <v>23</v>
      </c>
      <c r="B31" s="67">
        <v>610</v>
      </c>
      <c r="C31" s="67">
        <v>610</v>
      </c>
      <c r="D31" s="67">
        <v>610</v>
      </c>
      <c r="E31" s="67">
        <v>610</v>
      </c>
      <c r="F31" s="67">
        <v>610</v>
      </c>
      <c r="G31" s="67">
        <v>610</v>
      </c>
      <c r="H31" s="67">
        <v>610</v>
      </c>
      <c r="I31" s="67">
        <v>610</v>
      </c>
      <c r="J31" s="67">
        <v>610</v>
      </c>
      <c r="K31" s="67">
        <v>610</v>
      </c>
      <c r="L31" s="67">
        <v>610</v>
      </c>
      <c r="M31" s="67">
        <v>610</v>
      </c>
      <c r="N31" s="68" t="s">
        <v>29</v>
      </c>
      <c r="O31" s="66" t="str">
        <f t="shared" si="5"/>
        <v>Unterhalt Lea</v>
      </c>
      <c r="P31" s="69">
        <f t="shared" si="6"/>
        <v>7320</v>
      </c>
    </row>
    <row r="32" spans="1:16" x14ac:dyDescent="0.2">
      <c r="A32" s="5" t="s">
        <v>89</v>
      </c>
      <c r="B32" s="2">
        <v>400</v>
      </c>
      <c r="C32" s="2">
        <v>400</v>
      </c>
      <c r="D32" s="2">
        <v>400</v>
      </c>
      <c r="E32" s="2">
        <v>400</v>
      </c>
      <c r="F32" s="2">
        <v>400</v>
      </c>
      <c r="G32" s="2">
        <v>400</v>
      </c>
      <c r="H32" s="2">
        <v>400</v>
      </c>
      <c r="I32" s="2">
        <v>400</v>
      </c>
      <c r="J32" s="2">
        <v>400</v>
      </c>
      <c r="K32" s="2">
        <v>400</v>
      </c>
      <c r="L32" s="2">
        <v>400</v>
      </c>
      <c r="M32" s="2">
        <v>400</v>
      </c>
      <c r="N32" s="14" t="s">
        <v>29</v>
      </c>
      <c r="O32" s="5" t="str">
        <f t="shared" si="5"/>
        <v>Unterhalt Natalie / Karin</v>
      </c>
      <c r="P32" s="3">
        <f t="shared" si="6"/>
        <v>4800</v>
      </c>
    </row>
    <row r="33" spans="1:16" x14ac:dyDescent="0.2">
      <c r="A33" s="5" t="s">
        <v>24</v>
      </c>
      <c r="B33" s="2">
        <v>60</v>
      </c>
      <c r="C33" s="2">
        <v>0</v>
      </c>
      <c r="D33" s="2">
        <v>0</v>
      </c>
      <c r="E33" s="2">
        <v>60</v>
      </c>
      <c r="F33" s="2">
        <v>0</v>
      </c>
      <c r="G33" s="2">
        <v>0</v>
      </c>
      <c r="H33" s="2">
        <v>60</v>
      </c>
      <c r="I33" s="2">
        <v>0</v>
      </c>
      <c r="J33" s="2">
        <v>0</v>
      </c>
      <c r="K33" s="2">
        <v>60</v>
      </c>
      <c r="L33" s="2">
        <v>0</v>
      </c>
      <c r="M33" s="2">
        <v>0</v>
      </c>
      <c r="N33" s="14" t="s">
        <v>31</v>
      </c>
      <c r="O33" s="5" t="str">
        <f t="shared" si="5"/>
        <v>Grundsteuer</v>
      </c>
      <c r="P33" s="3">
        <f t="shared" si="6"/>
        <v>240</v>
      </c>
    </row>
    <row r="34" spans="1:16" x14ac:dyDescent="0.2">
      <c r="A34" s="5" t="s">
        <v>71</v>
      </c>
      <c r="B34" s="2">
        <v>45</v>
      </c>
      <c r="C34" s="2">
        <v>45</v>
      </c>
      <c r="D34" s="2">
        <v>45</v>
      </c>
      <c r="E34" s="2">
        <v>45</v>
      </c>
      <c r="F34" s="2">
        <v>45</v>
      </c>
      <c r="G34" s="2">
        <v>45</v>
      </c>
      <c r="H34" s="2">
        <v>45</v>
      </c>
      <c r="I34" s="2">
        <v>45</v>
      </c>
      <c r="J34" s="2">
        <v>45</v>
      </c>
      <c r="K34" s="2">
        <v>45</v>
      </c>
      <c r="L34" s="2">
        <v>45</v>
      </c>
      <c r="M34" s="2">
        <v>45</v>
      </c>
      <c r="N34" s="14" t="s">
        <v>29</v>
      </c>
      <c r="O34" s="5" t="str">
        <f t="shared" si="5"/>
        <v>Strom</v>
      </c>
      <c r="P34" s="3">
        <f t="shared" si="6"/>
        <v>540</v>
      </c>
    </row>
    <row r="35" spans="1:16" x14ac:dyDescent="0.2">
      <c r="A35" s="5" t="s">
        <v>72</v>
      </c>
      <c r="B35" s="2">
        <v>230</v>
      </c>
      <c r="C35" s="2">
        <v>230</v>
      </c>
      <c r="D35" s="2">
        <v>230</v>
      </c>
      <c r="E35" s="2">
        <v>230</v>
      </c>
      <c r="F35" s="2">
        <v>230</v>
      </c>
      <c r="G35" s="2">
        <v>230</v>
      </c>
      <c r="H35" s="2">
        <v>230</v>
      </c>
      <c r="I35" s="2">
        <v>230</v>
      </c>
      <c r="J35" s="2">
        <v>230</v>
      </c>
      <c r="K35" s="2">
        <v>230</v>
      </c>
      <c r="L35" s="2">
        <v>230</v>
      </c>
      <c r="M35" s="2">
        <v>230</v>
      </c>
      <c r="N35" s="14" t="s">
        <v>29</v>
      </c>
      <c r="O35" s="5" t="str">
        <f t="shared" si="5"/>
        <v>Gas</v>
      </c>
      <c r="P35" s="3">
        <f t="shared" si="6"/>
        <v>2760</v>
      </c>
    </row>
    <row r="36" spans="1:16" x14ac:dyDescent="0.2">
      <c r="A36" s="5" t="s">
        <v>73</v>
      </c>
      <c r="B36" s="2">
        <v>0</v>
      </c>
      <c r="C36" s="2">
        <v>0</v>
      </c>
      <c r="D36" s="2">
        <v>0</v>
      </c>
      <c r="E36" s="2">
        <v>250</v>
      </c>
      <c r="F36" s="2">
        <v>0</v>
      </c>
      <c r="G36" s="2">
        <v>250</v>
      </c>
      <c r="H36" s="2">
        <v>0</v>
      </c>
      <c r="I36" s="2">
        <v>250</v>
      </c>
      <c r="J36" s="2">
        <v>0</v>
      </c>
      <c r="K36" s="2">
        <v>250</v>
      </c>
      <c r="L36" s="2">
        <v>0</v>
      </c>
      <c r="M36" s="2">
        <v>250</v>
      </c>
      <c r="N36" s="14" t="s">
        <v>74</v>
      </c>
      <c r="O36" s="5" t="str">
        <f t="shared" si="5"/>
        <v>Wasser</v>
      </c>
      <c r="P36" s="3">
        <f t="shared" si="6"/>
        <v>1250</v>
      </c>
    </row>
    <row r="37" spans="1:16" x14ac:dyDescent="0.2">
      <c r="A37" s="5" t="s">
        <v>20</v>
      </c>
      <c r="B37" s="2">
        <v>600</v>
      </c>
      <c r="C37" s="2">
        <v>500</v>
      </c>
      <c r="D37" s="2">
        <v>500</v>
      </c>
      <c r="E37" s="2">
        <v>600</v>
      </c>
      <c r="F37" s="2">
        <v>600</v>
      </c>
      <c r="G37" s="2">
        <v>600</v>
      </c>
      <c r="H37" s="2">
        <v>600</v>
      </c>
      <c r="I37" s="2">
        <v>600</v>
      </c>
      <c r="J37" s="2">
        <v>600</v>
      </c>
      <c r="K37" s="2">
        <v>600</v>
      </c>
      <c r="L37" s="2">
        <v>600</v>
      </c>
      <c r="M37" s="2">
        <v>600</v>
      </c>
      <c r="N37" s="14" t="s">
        <v>29</v>
      </c>
      <c r="O37" s="5" t="str">
        <f t="shared" si="5"/>
        <v>Tanken</v>
      </c>
      <c r="P37" s="3">
        <f t="shared" si="6"/>
        <v>7000</v>
      </c>
    </row>
    <row r="38" spans="1:16" x14ac:dyDescent="0.2">
      <c r="A38" s="5" t="s">
        <v>21</v>
      </c>
      <c r="B38" s="2">
        <v>400</v>
      </c>
      <c r="C38" s="2">
        <v>400</v>
      </c>
      <c r="D38" s="2">
        <v>400</v>
      </c>
      <c r="E38" s="2">
        <v>400</v>
      </c>
      <c r="F38" s="2">
        <v>400</v>
      </c>
      <c r="G38" s="2">
        <v>400</v>
      </c>
      <c r="H38" s="2">
        <v>400</v>
      </c>
      <c r="I38" s="2">
        <v>400</v>
      </c>
      <c r="J38" s="2">
        <v>400</v>
      </c>
      <c r="K38" s="2">
        <v>400</v>
      </c>
      <c r="L38" s="2">
        <v>400</v>
      </c>
      <c r="M38" s="2">
        <v>400</v>
      </c>
      <c r="N38" s="14" t="s">
        <v>29</v>
      </c>
      <c r="O38" s="5" t="str">
        <f t="shared" si="5"/>
        <v>Essen</v>
      </c>
      <c r="P38" s="3">
        <f t="shared" si="6"/>
        <v>4800</v>
      </c>
    </row>
    <row r="39" spans="1:16" x14ac:dyDescent="0.2">
      <c r="A39" s="5" t="s">
        <v>22</v>
      </c>
      <c r="B39" s="2">
        <v>200</v>
      </c>
      <c r="C39" s="2">
        <v>200</v>
      </c>
      <c r="D39" s="2">
        <v>200</v>
      </c>
      <c r="E39" s="2">
        <v>200</v>
      </c>
      <c r="F39" s="2">
        <v>200</v>
      </c>
      <c r="G39" s="2">
        <v>200</v>
      </c>
      <c r="H39" s="2">
        <v>200</v>
      </c>
      <c r="I39" s="2">
        <v>200</v>
      </c>
      <c r="J39" s="2">
        <v>200</v>
      </c>
      <c r="K39" s="2">
        <v>200</v>
      </c>
      <c r="L39" s="2">
        <v>200</v>
      </c>
      <c r="M39" s="2">
        <v>200</v>
      </c>
      <c r="N39" s="14" t="s">
        <v>29</v>
      </c>
      <c r="O39" s="5" t="str">
        <f t="shared" si="5"/>
        <v>sonst.</v>
      </c>
      <c r="P39" s="3">
        <f t="shared" si="6"/>
        <v>2400</v>
      </c>
    </row>
    <row r="40" spans="1:16" x14ac:dyDescent="0.2">
      <c r="A40" s="5" t="s">
        <v>36</v>
      </c>
      <c r="B40" s="2">
        <v>35</v>
      </c>
      <c r="C40" s="2">
        <v>0</v>
      </c>
      <c r="D40" s="2">
        <v>0</v>
      </c>
      <c r="E40" s="2">
        <v>35</v>
      </c>
      <c r="F40" s="2">
        <v>0</v>
      </c>
      <c r="G40" s="2">
        <v>0</v>
      </c>
      <c r="H40" s="2">
        <v>35</v>
      </c>
      <c r="I40" s="2">
        <v>0</v>
      </c>
      <c r="J40" s="2">
        <v>0</v>
      </c>
      <c r="K40" s="2">
        <v>35</v>
      </c>
      <c r="L40" s="2">
        <v>0</v>
      </c>
      <c r="M40" s="2">
        <v>0</v>
      </c>
      <c r="N40" s="14" t="s">
        <v>30</v>
      </c>
      <c r="O40" s="5" t="str">
        <f t="shared" si="5"/>
        <v>GEZ (Rundfunkgebühr)</v>
      </c>
      <c r="P40" s="3">
        <f t="shared" si="6"/>
        <v>140</v>
      </c>
    </row>
    <row r="41" spans="1:16" x14ac:dyDescent="0.2">
      <c r="A41" s="5" t="s">
        <v>17</v>
      </c>
      <c r="B41" s="2">
        <v>150</v>
      </c>
      <c r="C41" s="2">
        <v>150</v>
      </c>
      <c r="D41" s="2">
        <v>150</v>
      </c>
      <c r="E41" s="2">
        <v>150</v>
      </c>
      <c r="F41" s="2">
        <v>150</v>
      </c>
      <c r="G41" s="2">
        <v>150</v>
      </c>
      <c r="H41" s="2">
        <v>150</v>
      </c>
      <c r="I41" s="2">
        <v>150</v>
      </c>
      <c r="J41" s="2">
        <v>150</v>
      </c>
      <c r="K41" s="2">
        <v>150</v>
      </c>
      <c r="L41" s="2">
        <v>150</v>
      </c>
      <c r="M41" s="2">
        <v>150</v>
      </c>
      <c r="N41" s="14" t="s">
        <v>29</v>
      </c>
      <c r="O41" s="5" t="str">
        <f t="shared" si="5"/>
        <v>Handy / Internet</v>
      </c>
      <c r="P41" s="3">
        <f t="shared" si="6"/>
        <v>1800</v>
      </c>
    </row>
    <row r="42" spans="1:16" ht="15" thickBot="1" x14ac:dyDescent="0.25">
      <c r="A42" s="12" t="s">
        <v>87</v>
      </c>
      <c r="B42" s="7">
        <v>600</v>
      </c>
      <c r="C42" s="7">
        <v>600</v>
      </c>
      <c r="D42" s="7">
        <v>600</v>
      </c>
      <c r="E42" s="7">
        <v>600</v>
      </c>
      <c r="F42" s="7">
        <v>600</v>
      </c>
      <c r="G42" s="7">
        <v>600</v>
      </c>
      <c r="H42" s="7">
        <v>600</v>
      </c>
      <c r="I42" s="7">
        <v>600</v>
      </c>
      <c r="J42" s="7">
        <v>600</v>
      </c>
      <c r="K42" s="7">
        <v>600</v>
      </c>
      <c r="L42" s="7">
        <v>600</v>
      </c>
      <c r="M42" s="7">
        <v>600</v>
      </c>
      <c r="N42" s="76" t="s">
        <v>29</v>
      </c>
      <c r="O42" s="12" t="str">
        <f t="shared" si="5"/>
        <v>Miete Weil</v>
      </c>
      <c r="P42" s="21">
        <f t="shared" si="6"/>
        <v>7200</v>
      </c>
    </row>
    <row r="43" spans="1:16" x14ac:dyDescent="0.2">
      <c r="A43" s="70" t="s">
        <v>88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2"/>
      <c r="O43" s="70" t="str">
        <f t="shared" si="5"/>
        <v>Nachzahlung Gas</v>
      </c>
      <c r="P43" s="73">
        <f t="shared" si="6"/>
        <v>0</v>
      </c>
    </row>
    <row r="44" spans="1:16" x14ac:dyDescent="0.2">
      <c r="A44" s="5" t="s">
        <v>91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14"/>
      <c r="O44" s="5" t="str">
        <f t="shared" si="5"/>
        <v>Nachzahlung Wasser</v>
      </c>
      <c r="P44" s="3">
        <f t="shared" si="6"/>
        <v>0</v>
      </c>
    </row>
    <row r="45" spans="1:16" x14ac:dyDescent="0.2">
      <c r="A45" s="5" t="s">
        <v>92</v>
      </c>
      <c r="B45" s="2">
        <v>0</v>
      </c>
      <c r="C45" s="2">
        <v>0</v>
      </c>
      <c r="D45" s="2">
        <v>0</v>
      </c>
      <c r="E45" s="2">
        <v>700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14"/>
      <c r="O45" s="5" t="str">
        <f t="shared" si="5"/>
        <v>Steuerberater</v>
      </c>
      <c r="P45" s="3">
        <f t="shared" si="6"/>
        <v>700</v>
      </c>
    </row>
    <row r="46" spans="1:16" x14ac:dyDescent="0.2">
      <c r="A46" s="5" t="s">
        <v>90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14"/>
      <c r="O46" s="5" t="str">
        <f t="shared" si="5"/>
        <v>diverses</v>
      </c>
      <c r="P46" s="3">
        <f t="shared" si="6"/>
        <v>0</v>
      </c>
    </row>
    <row r="47" spans="1:16" ht="15" thickBot="1" x14ac:dyDescent="0.25">
      <c r="A47" s="15" t="s">
        <v>90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5"/>
      <c r="O47" s="15" t="str">
        <f t="shared" si="5"/>
        <v>diverses</v>
      </c>
      <c r="P47" s="4">
        <f t="shared" si="6"/>
        <v>0</v>
      </c>
    </row>
    <row r="48" spans="1:16" ht="15" thickBot="1" x14ac:dyDescent="0.25">
      <c r="A48" s="35" t="s">
        <v>42</v>
      </c>
      <c r="B48" s="77">
        <v>100</v>
      </c>
      <c r="C48" s="77">
        <v>100</v>
      </c>
      <c r="D48" s="77">
        <v>100</v>
      </c>
      <c r="E48" s="77">
        <v>100</v>
      </c>
      <c r="F48" s="77">
        <v>100</v>
      </c>
      <c r="G48" s="77">
        <v>100</v>
      </c>
      <c r="H48" s="77">
        <v>100</v>
      </c>
      <c r="I48" s="77">
        <v>100</v>
      </c>
      <c r="J48" s="77">
        <v>100</v>
      </c>
      <c r="K48" s="77">
        <v>100</v>
      </c>
      <c r="L48" s="77">
        <v>100</v>
      </c>
      <c r="M48" s="77">
        <v>100</v>
      </c>
      <c r="N48" s="68" t="s">
        <v>29</v>
      </c>
      <c r="O48" s="66" t="str">
        <f t="shared" si="5"/>
        <v>Save</v>
      </c>
      <c r="P48" s="69">
        <f t="shared" si="6"/>
        <v>1200</v>
      </c>
    </row>
    <row r="49" spans="1:16" ht="15.75" thickBot="1" x14ac:dyDescent="0.3">
      <c r="A49" s="18" t="s">
        <v>27</v>
      </c>
      <c r="B49" s="19">
        <f>SUM(B13:B48)</f>
        <v>9175</v>
      </c>
      <c r="C49" s="19">
        <f t="shared" ref="C49:M49" si="7">SUM(C13:C48)</f>
        <v>7535</v>
      </c>
      <c r="D49" s="19">
        <f t="shared" si="7"/>
        <v>7795</v>
      </c>
      <c r="E49" s="19">
        <f t="shared" si="7"/>
        <v>8680</v>
      </c>
      <c r="F49" s="19">
        <f t="shared" si="7"/>
        <v>7635</v>
      </c>
      <c r="G49" s="19">
        <f t="shared" si="7"/>
        <v>7885</v>
      </c>
      <c r="H49" s="19">
        <f t="shared" si="7"/>
        <v>7730</v>
      </c>
      <c r="I49" s="19">
        <f t="shared" si="7"/>
        <v>8385</v>
      </c>
      <c r="J49" s="19">
        <f t="shared" si="7"/>
        <v>7765</v>
      </c>
      <c r="K49" s="19">
        <f t="shared" si="7"/>
        <v>8080</v>
      </c>
      <c r="L49" s="19">
        <f t="shared" si="7"/>
        <v>8415</v>
      </c>
      <c r="M49" s="19">
        <f t="shared" si="7"/>
        <v>7885</v>
      </c>
      <c r="N49" s="17"/>
      <c r="O49" s="18" t="s">
        <v>34</v>
      </c>
      <c r="P49" s="20">
        <f>SUM(B49:M49)</f>
        <v>96965</v>
      </c>
    </row>
    <row r="50" spans="1:16" ht="15" thickBot="1" x14ac:dyDescent="0.25"/>
    <row r="51" spans="1:16" ht="15.75" thickBot="1" x14ac:dyDescent="0.25">
      <c r="A51" s="105" t="s">
        <v>41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/>
      <c r="P51" s="108"/>
    </row>
    <row r="52" spans="1:16" ht="15" x14ac:dyDescent="0.2">
      <c r="A52" s="5"/>
      <c r="B52" s="6" t="s">
        <v>4</v>
      </c>
      <c r="C52" s="6" t="s">
        <v>5</v>
      </c>
      <c r="D52" s="6" t="s">
        <v>6</v>
      </c>
      <c r="E52" s="6" t="s">
        <v>7</v>
      </c>
      <c r="F52" s="6" t="s">
        <v>8</v>
      </c>
      <c r="G52" s="16" t="s">
        <v>15</v>
      </c>
      <c r="H52" s="25" t="s">
        <v>16</v>
      </c>
      <c r="I52" s="25" t="s">
        <v>9</v>
      </c>
      <c r="J52" s="25" t="s">
        <v>10</v>
      </c>
      <c r="K52" s="25" t="s">
        <v>11</v>
      </c>
      <c r="L52" s="25" t="s">
        <v>12</v>
      </c>
      <c r="M52" s="25" t="s">
        <v>13</v>
      </c>
      <c r="N52" s="16" t="s">
        <v>18</v>
      </c>
      <c r="O52" s="99" t="s">
        <v>3</v>
      </c>
      <c r="P52" s="100"/>
    </row>
    <row r="53" spans="1:16" x14ac:dyDescent="0.2">
      <c r="A53" s="5" t="s">
        <v>25</v>
      </c>
      <c r="B53" s="2">
        <v>7700</v>
      </c>
      <c r="C53" s="2">
        <v>7700</v>
      </c>
      <c r="D53" s="2">
        <v>7700</v>
      </c>
      <c r="E53" s="2">
        <v>7700</v>
      </c>
      <c r="F53" s="2">
        <v>7700</v>
      </c>
      <c r="G53" s="2">
        <v>7700</v>
      </c>
      <c r="H53" s="2">
        <v>7700</v>
      </c>
      <c r="I53" s="2">
        <v>7700</v>
      </c>
      <c r="J53" s="2">
        <v>7700</v>
      </c>
      <c r="K53" s="2">
        <v>7700</v>
      </c>
      <c r="L53" s="2">
        <v>14000</v>
      </c>
      <c r="M53" s="2">
        <v>7700</v>
      </c>
      <c r="N53" s="14" t="s">
        <v>29</v>
      </c>
      <c r="O53" s="5" t="str">
        <f>A53</f>
        <v>Lohn Andy netto</v>
      </c>
      <c r="P53" s="3">
        <f>SUM(B53:M53)</f>
        <v>98700</v>
      </c>
    </row>
    <row r="54" spans="1:16" x14ac:dyDescent="0.2">
      <c r="A54" s="5" t="s">
        <v>26</v>
      </c>
      <c r="B54" s="2">
        <v>1700</v>
      </c>
      <c r="C54" s="2">
        <v>1700</v>
      </c>
      <c r="D54" s="2">
        <v>1700</v>
      </c>
      <c r="E54" s="2">
        <v>1700</v>
      </c>
      <c r="F54" s="2">
        <v>1700</v>
      </c>
      <c r="G54" s="2">
        <v>1700</v>
      </c>
      <c r="H54" s="2">
        <v>1700</v>
      </c>
      <c r="I54" s="2">
        <v>1700</v>
      </c>
      <c r="J54" s="2">
        <v>1700</v>
      </c>
      <c r="K54" s="2">
        <v>1700</v>
      </c>
      <c r="L54" s="2">
        <v>1700</v>
      </c>
      <c r="M54" s="2">
        <v>1700</v>
      </c>
      <c r="N54" s="14" t="s">
        <v>29</v>
      </c>
      <c r="O54" s="5" t="str">
        <f>A54</f>
        <v>Lohn Jana netto</v>
      </c>
      <c r="P54" s="3">
        <f t="shared" ref="P54:P55" si="8">SUM(B54:M54)</f>
        <v>20400</v>
      </c>
    </row>
    <row r="55" spans="1:16" ht="15" thickBot="1" x14ac:dyDescent="0.25">
      <c r="A55" s="12" t="s">
        <v>0</v>
      </c>
      <c r="B55" s="7">
        <v>700</v>
      </c>
      <c r="C55" s="7">
        <v>700</v>
      </c>
      <c r="D55" s="7">
        <v>700</v>
      </c>
      <c r="E55" s="7">
        <v>700</v>
      </c>
      <c r="F55" s="7">
        <v>700</v>
      </c>
      <c r="G55" s="7">
        <v>700</v>
      </c>
      <c r="H55" s="7">
        <v>700</v>
      </c>
      <c r="I55" s="7">
        <v>700</v>
      </c>
      <c r="J55" s="7">
        <v>700</v>
      </c>
      <c r="K55" s="7">
        <v>700</v>
      </c>
      <c r="L55" s="7">
        <v>700</v>
      </c>
      <c r="M55" s="7">
        <v>700</v>
      </c>
      <c r="N55" s="14" t="s">
        <v>29</v>
      </c>
      <c r="O55" s="12" t="str">
        <f>A55</f>
        <v>Miete</v>
      </c>
      <c r="P55" s="3">
        <f t="shared" si="8"/>
        <v>8400</v>
      </c>
    </row>
    <row r="56" spans="1:16" ht="15.75" thickBot="1" x14ac:dyDescent="0.3">
      <c r="A56" s="18" t="s">
        <v>14</v>
      </c>
      <c r="B56" s="19">
        <f t="shared" ref="B56:M56" si="9">SUM(B53:B55)</f>
        <v>10100</v>
      </c>
      <c r="C56" s="19">
        <f t="shared" si="9"/>
        <v>10100</v>
      </c>
      <c r="D56" s="19">
        <f t="shared" si="9"/>
        <v>10100</v>
      </c>
      <c r="E56" s="19">
        <f t="shared" si="9"/>
        <v>10100</v>
      </c>
      <c r="F56" s="19">
        <f t="shared" si="9"/>
        <v>10100</v>
      </c>
      <c r="G56" s="20">
        <f t="shared" si="9"/>
        <v>10100</v>
      </c>
      <c r="H56" s="20">
        <f t="shared" si="9"/>
        <v>10100</v>
      </c>
      <c r="I56" s="20">
        <f t="shared" si="9"/>
        <v>10100</v>
      </c>
      <c r="J56" s="20">
        <f t="shared" si="9"/>
        <v>10100</v>
      </c>
      <c r="K56" s="20">
        <f t="shared" si="9"/>
        <v>10100</v>
      </c>
      <c r="L56" s="20">
        <f t="shared" si="9"/>
        <v>16400</v>
      </c>
      <c r="M56" s="20">
        <f t="shared" si="9"/>
        <v>10100</v>
      </c>
      <c r="N56" s="17"/>
      <c r="O56" s="18" t="s">
        <v>34</v>
      </c>
      <c r="P56" s="20">
        <f>SUM(P53:P55)</f>
        <v>127500</v>
      </c>
    </row>
  </sheetData>
  <mergeCells count="6">
    <mergeCell ref="A51:P51"/>
    <mergeCell ref="O52:P52"/>
    <mergeCell ref="A1:O1"/>
    <mergeCell ref="N3:O3"/>
    <mergeCell ref="A11:P11"/>
    <mergeCell ref="O12:P1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2022</vt:lpstr>
      <vt:lpstr>2023</vt:lpstr>
      <vt:lpstr>2024_5Jahre</vt:lpstr>
      <vt:lpstr>2025</vt:lpstr>
      <vt:lpstr>2026</vt:lpstr>
      <vt:lpstr>2027</vt:lpstr>
      <vt:lpstr>2028</vt:lpstr>
      <vt:lpstr>2029_10Jahre</vt:lpstr>
      <vt:lpstr>2030</vt:lpstr>
      <vt:lpstr>2031</vt:lpstr>
      <vt:lpstr>2032</vt:lpstr>
      <vt:lpstr>2033</vt:lpstr>
      <vt:lpstr>2034_15Jahre</vt:lpstr>
      <vt:lpstr>2035</vt:lpstr>
      <vt:lpstr>2036</vt:lpstr>
      <vt:lpstr>2037</vt:lpstr>
      <vt:lpstr>2038</vt:lpstr>
      <vt:lpstr>2039_20Jahre</vt:lpstr>
      <vt:lpstr>Übersicht</vt:lpstr>
      <vt:lpstr>fixe Zahlungen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agarbaczok</dc:creator>
  <cp:lastModifiedBy>Andy</cp:lastModifiedBy>
  <cp:revision>191</cp:revision>
  <dcterms:created xsi:type="dcterms:W3CDTF">2009-04-16T11:32:48Z</dcterms:created>
  <dcterms:modified xsi:type="dcterms:W3CDTF">2022-02-01T05:43:10Z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e340effe-d027-4319-a64a-7a1d1e4927fd_Enabled">
    <vt:lpwstr>true</vt:lpwstr>
  </property>
  <property fmtid="{D5CDD505-2E9C-101B-9397-08002B2CF9AE}" pid="7" name="MSIP_Label_e340effe-d027-4319-a64a-7a1d1e4927fd_SetDate">
    <vt:lpwstr>2021-03-31T04:15:26Z</vt:lpwstr>
  </property>
  <property fmtid="{D5CDD505-2E9C-101B-9397-08002B2CF9AE}" pid="8" name="MSIP_Label_e340effe-d027-4319-a64a-7a1d1e4927fd_Method">
    <vt:lpwstr>Standard</vt:lpwstr>
  </property>
  <property fmtid="{D5CDD505-2E9C-101B-9397-08002B2CF9AE}" pid="9" name="MSIP_Label_e340effe-d027-4319-a64a-7a1d1e4927fd_Name">
    <vt:lpwstr>e340effe-d027-4319-a64a-7a1d1e4927fd</vt:lpwstr>
  </property>
  <property fmtid="{D5CDD505-2E9C-101B-9397-08002B2CF9AE}" pid="10" name="MSIP_Label_e340effe-d027-4319-a64a-7a1d1e4927fd_SiteId">
    <vt:lpwstr>4418e781-7f9e-426d-ad3d-50ed5209f057</vt:lpwstr>
  </property>
  <property fmtid="{D5CDD505-2E9C-101B-9397-08002B2CF9AE}" pid="11" name="MSIP_Label_e340effe-d027-4319-a64a-7a1d1e4927fd_ActionId">
    <vt:lpwstr/>
  </property>
  <property fmtid="{D5CDD505-2E9C-101B-9397-08002B2CF9AE}" pid="12" name="MSIP_Label_e340effe-d027-4319-a64a-7a1d1e4927fd_ContentBits">
    <vt:lpwstr>0</vt:lpwstr>
  </property>
</Properties>
</file>